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Sarah\Downloads\"/>
    </mc:Choice>
  </mc:AlternateContent>
  <xr:revisionPtr revIDLastSave="0" documentId="13_ncr:1_{5066D18E-3D1D-4644-9A1B-D15739F17393}" xr6:coauthVersionLast="47" xr6:coauthVersionMax="47" xr10:uidLastSave="{00000000-0000-0000-0000-000000000000}"/>
  <workbookProtection workbookAlgorithmName="SHA-512" workbookHashValue="SmpNCTbqnmMTV3kwU3dBPtP76nGhw8o800DuCMVQU7Dk2wOhi+JJndQVBX7n2iZsHPLGY2aCC0hGZgphBQH8rA==" workbookSaltValue="Q6CHfSBuFbZ2ZTQIcf5b7A==" workbookSpinCount="100000" lockStructure="1"/>
  <bookViews>
    <workbookView xWindow="-14250" yWindow="-16320" windowWidth="29040" windowHeight="15720" tabRatio="678" xr2:uid="{88DD0AF8-ECC2-4835-B2E7-44BDA5D1CB37}"/>
  </bookViews>
  <sheets>
    <sheet name="Workbook Guide" sheetId="4" r:id="rId1"/>
    <sheet name="1 Overview" sheetId="5" r:id="rId2"/>
    <sheet name="2a N loss risk" sheetId="24" r:id="rId3"/>
    <sheet name="2b P loss risk" sheetId="26" r:id="rId4"/>
    <sheet name="3 Risk summary" sheetId="27" r:id="rId5"/>
    <sheet name="4a LMG1" sheetId="12" r:id="rId6"/>
    <sheet name="4b LMG2" sheetId="21" r:id="rId7"/>
    <sheet name="4c LMG3" sheetId="22" r:id="rId8"/>
    <sheet name="4d Practices for P loss" sheetId="23" r:id="rId9"/>
    <sheet name="5 NMP Action Plan" sheetId="10" r:id="rId10"/>
    <sheet name="SheetData" sheetId="9" state="hidden" r:id="rId11"/>
  </sheets>
  <definedNames>
    <definedName name="_xlnm._FilterDatabase" localSheetId="5" hidden="1">'4a LMG1'!$D$10:$O$46</definedName>
    <definedName name="_xlnm._FilterDatabase" localSheetId="6" hidden="1">'4b LMG2'!$D$10:$O$46</definedName>
    <definedName name="_xlnm._FilterDatabase" localSheetId="7" hidden="1">'4c LMG3'!$D$10:$O$46</definedName>
    <definedName name="_xlnm._FilterDatabase" localSheetId="8" hidden="1">'4d Practices for P loss'!$F$7:$Q$19</definedName>
    <definedName name="_xlnm.Print_Area" localSheetId="1">'1 Overview'!$B$1:$L$17</definedName>
    <definedName name="_xlnm.Print_Area" localSheetId="2">'2a N loss risk'!$B$1:$I$105</definedName>
    <definedName name="_xlnm.Print_Area" localSheetId="3">'2b P loss risk'!$B$1:$H$104</definedName>
    <definedName name="_xlnm.Print_Area" localSheetId="4">'3 Risk summary'!$B$1:$H$3</definedName>
    <definedName name="_xlnm.Print_Area" localSheetId="5">'4a LMG1'!$B$1:$O$47</definedName>
    <definedName name="_xlnm.Print_Area" localSheetId="6">'4b LMG2'!$B$1:$O$47</definedName>
    <definedName name="_xlnm.Print_Area" localSheetId="7">'4c LMG3'!$B$1:$O$47</definedName>
    <definedName name="_xlnm.Print_Area" localSheetId="8">'4d Practices for P loss'!$B$1:$Q$46</definedName>
    <definedName name="_xlnm.Print_Area" localSheetId="9">'5 NMP Action Plan'!$B$1:$J$33</definedName>
    <definedName name="_xlnm.Print_Area" localSheetId="0">'Workbook Guide'!$B$1:$O$21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 i="26" l="1"/>
  <c r="AA11" i="26"/>
  <c r="AA12" i="26"/>
  <c r="AA13" i="26"/>
  <c r="AA14" i="26"/>
  <c r="AA15" i="26"/>
  <c r="AA16" i="26"/>
  <c r="AA17" i="26"/>
  <c r="AA18" i="26"/>
  <c r="AA19" i="26"/>
  <c r="AA20" i="26"/>
  <c r="AA21" i="26"/>
  <c r="AA22" i="26"/>
  <c r="AA23" i="26"/>
  <c r="AA24" i="26"/>
  <c r="AA25" i="26"/>
  <c r="AA26" i="26"/>
  <c r="AA27" i="26"/>
  <c r="AA28" i="26"/>
  <c r="AA29" i="26"/>
  <c r="AA30" i="26"/>
  <c r="AA31" i="26"/>
  <c r="AA32" i="26"/>
  <c r="AA33" i="26"/>
  <c r="AA34" i="26"/>
  <c r="AA35" i="26"/>
  <c r="AA36" i="26"/>
  <c r="AA37" i="26"/>
  <c r="AA38" i="26"/>
  <c r="AA39" i="26"/>
  <c r="AA40" i="26"/>
  <c r="AA41" i="26"/>
  <c r="AA42" i="26"/>
  <c r="AA43" i="26"/>
  <c r="AA44" i="26"/>
  <c r="AA45" i="26"/>
  <c r="AA46" i="26"/>
  <c r="AA47" i="26"/>
  <c r="AA48" i="26"/>
  <c r="AA49" i="26"/>
  <c r="AA50" i="26"/>
  <c r="AA51" i="26"/>
  <c r="AA52" i="26"/>
  <c r="AA53" i="26"/>
  <c r="AA54" i="26"/>
  <c r="AA55" i="26"/>
  <c r="AA56" i="26"/>
  <c r="AA57" i="26"/>
  <c r="AA58" i="26"/>
  <c r="AA59" i="26"/>
  <c r="AA60" i="26"/>
  <c r="AA61" i="26"/>
  <c r="AA62" i="26"/>
  <c r="AA63" i="26"/>
  <c r="AA64" i="26"/>
  <c r="AA65" i="26"/>
  <c r="AA66" i="26"/>
  <c r="AA67" i="26"/>
  <c r="AA68" i="26"/>
  <c r="AA69" i="26"/>
  <c r="AA70" i="26"/>
  <c r="AA71" i="26"/>
  <c r="AA72" i="26"/>
  <c r="AA73" i="26"/>
  <c r="AA74" i="26"/>
  <c r="AA75" i="26"/>
  <c r="AA76" i="26"/>
  <c r="AA77" i="26"/>
  <c r="AA78" i="26"/>
  <c r="AA79" i="26"/>
  <c r="AA80" i="26"/>
  <c r="AA81" i="26"/>
  <c r="AA82" i="26"/>
  <c r="AA83" i="26"/>
  <c r="AA84" i="26"/>
  <c r="AA85" i="26"/>
  <c r="AA86" i="26"/>
  <c r="AA87" i="26"/>
  <c r="AA88" i="26"/>
  <c r="AA89" i="26"/>
  <c r="AA90" i="26"/>
  <c r="AA91" i="26"/>
  <c r="AA92" i="26"/>
  <c r="AA93" i="26"/>
  <c r="AA94" i="26"/>
  <c r="AA95" i="26"/>
  <c r="AA96" i="26"/>
  <c r="AA97" i="26"/>
  <c r="AA98" i="26"/>
  <c r="AA99" i="26"/>
  <c r="AA100" i="26"/>
  <c r="AA101" i="26"/>
  <c r="AA102" i="26"/>
  <c r="AA103" i="26"/>
  <c r="C6" i="26"/>
  <c r="D6" i="26"/>
  <c r="C7" i="26"/>
  <c r="D7" i="26"/>
  <c r="C8" i="26"/>
  <c r="D8" i="26"/>
  <c r="C9" i="26"/>
  <c r="D9" i="26"/>
  <c r="C10" i="26"/>
  <c r="D10" i="26"/>
  <c r="C11" i="26"/>
  <c r="D11" i="26"/>
  <c r="C12" i="26"/>
  <c r="D12" i="26"/>
  <c r="C13" i="26"/>
  <c r="D13" i="26"/>
  <c r="C14" i="26"/>
  <c r="D14" i="26"/>
  <c r="C15" i="26"/>
  <c r="D15" i="26"/>
  <c r="C16" i="26"/>
  <c r="D16" i="26"/>
  <c r="C17" i="26"/>
  <c r="D17" i="26"/>
  <c r="C18" i="26"/>
  <c r="D18" i="26"/>
  <c r="C19" i="26"/>
  <c r="D19" i="26"/>
  <c r="C20" i="26"/>
  <c r="D20" i="26"/>
  <c r="C21" i="26"/>
  <c r="D21" i="26"/>
  <c r="C22" i="26"/>
  <c r="D22" i="26"/>
  <c r="C23" i="26"/>
  <c r="D23" i="26"/>
  <c r="C24" i="26"/>
  <c r="D24" i="26"/>
  <c r="C25" i="26"/>
  <c r="D25" i="26"/>
  <c r="C26" i="26"/>
  <c r="D26" i="26"/>
  <c r="C27" i="26"/>
  <c r="D27" i="26"/>
  <c r="C28" i="26"/>
  <c r="D28" i="26"/>
  <c r="C29" i="26"/>
  <c r="D29" i="26"/>
  <c r="C30" i="26"/>
  <c r="D30" i="26"/>
  <c r="C31" i="26"/>
  <c r="D31" i="26"/>
  <c r="C32" i="26"/>
  <c r="D32" i="26"/>
  <c r="C33" i="26"/>
  <c r="D33" i="26"/>
  <c r="C34" i="26"/>
  <c r="D34" i="26"/>
  <c r="C35" i="26"/>
  <c r="D35" i="26"/>
  <c r="C36" i="26"/>
  <c r="D36" i="26"/>
  <c r="C37" i="26"/>
  <c r="D37" i="26"/>
  <c r="C38" i="26"/>
  <c r="D38" i="26"/>
  <c r="C39" i="26"/>
  <c r="D39" i="26"/>
  <c r="C40" i="26"/>
  <c r="D40" i="26"/>
  <c r="C41" i="26"/>
  <c r="D41" i="26"/>
  <c r="C42" i="26"/>
  <c r="D42" i="26"/>
  <c r="C43" i="26"/>
  <c r="D43" i="26"/>
  <c r="C44" i="26"/>
  <c r="D44" i="26"/>
  <c r="C45" i="26"/>
  <c r="D45" i="26"/>
  <c r="C46" i="26"/>
  <c r="D46" i="26"/>
  <c r="C47" i="26"/>
  <c r="D47" i="26"/>
  <c r="C48" i="26"/>
  <c r="D48" i="26"/>
  <c r="C49" i="26"/>
  <c r="D49" i="26"/>
  <c r="C50" i="26"/>
  <c r="D50" i="26"/>
  <c r="C51" i="26"/>
  <c r="D51" i="26"/>
  <c r="C52" i="26"/>
  <c r="D52" i="26"/>
  <c r="C53" i="26"/>
  <c r="D53" i="26"/>
  <c r="C54" i="26"/>
  <c r="D54" i="26"/>
  <c r="C55" i="26"/>
  <c r="D55" i="26"/>
  <c r="C56" i="26"/>
  <c r="D56" i="26"/>
  <c r="C57" i="26"/>
  <c r="D57" i="26"/>
  <c r="C58" i="26"/>
  <c r="D58" i="26"/>
  <c r="C59" i="26"/>
  <c r="D59" i="26"/>
  <c r="C60" i="26"/>
  <c r="D60" i="26"/>
  <c r="C61" i="26"/>
  <c r="D61" i="26"/>
  <c r="C62" i="26"/>
  <c r="D62" i="26"/>
  <c r="C63" i="26"/>
  <c r="D63" i="26"/>
  <c r="C64" i="26"/>
  <c r="D64" i="26"/>
  <c r="C65" i="26"/>
  <c r="D65" i="26"/>
  <c r="C66" i="26"/>
  <c r="D66" i="26"/>
  <c r="C67" i="26"/>
  <c r="D67" i="26"/>
  <c r="C68" i="26"/>
  <c r="D68" i="26"/>
  <c r="C69" i="26"/>
  <c r="D69" i="26"/>
  <c r="C70" i="26"/>
  <c r="D70" i="26"/>
  <c r="C71" i="26"/>
  <c r="D71" i="26"/>
  <c r="C72" i="26"/>
  <c r="D72" i="26"/>
  <c r="C73" i="26"/>
  <c r="D73" i="26"/>
  <c r="C74" i="26"/>
  <c r="D74" i="26"/>
  <c r="C75" i="26"/>
  <c r="D75" i="26"/>
  <c r="C76" i="26"/>
  <c r="D76" i="26"/>
  <c r="C77" i="26"/>
  <c r="D77" i="26"/>
  <c r="C78" i="26"/>
  <c r="D78" i="26"/>
  <c r="C79" i="26"/>
  <c r="D79" i="26"/>
  <c r="C80" i="26"/>
  <c r="D80" i="26"/>
  <c r="C81" i="26"/>
  <c r="D81" i="26"/>
  <c r="C82" i="26"/>
  <c r="D82" i="26"/>
  <c r="C83" i="26"/>
  <c r="D83" i="26"/>
  <c r="C84" i="26"/>
  <c r="D84" i="26"/>
  <c r="C85" i="26"/>
  <c r="D85" i="26"/>
  <c r="C86" i="26"/>
  <c r="D86" i="26"/>
  <c r="C87" i="26"/>
  <c r="D87" i="26"/>
  <c r="C88" i="26"/>
  <c r="D88" i="26"/>
  <c r="C89" i="26"/>
  <c r="D89" i="26"/>
  <c r="C90" i="26"/>
  <c r="D90" i="26"/>
  <c r="C91" i="26"/>
  <c r="D91" i="26"/>
  <c r="C92" i="26"/>
  <c r="D92" i="26"/>
  <c r="C93" i="26"/>
  <c r="D93" i="26"/>
  <c r="C94" i="26"/>
  <c r="D94" i="26"/>
  <c r="C95" i="26"/>
  <c r="D95" i="26"/>
  <c r="C96" i="26"/>
  <c r="D96" i="26"/>
  <c r="C97" i="26"/>
  <c r="D97" i="26"/>
  <c r="C98" i="26"/>
  <c r="D98" i="26"/>
  <c r="C99" i="26"/>
  <c r="D99" i="26"/>
  <c r="C100" i="26"/>
  <c r="D100" i="26"/>
  <c r="C101" i="26"/>
  <c r="D101" i="26"/>
  <c r="C102" i="26"/>
  <c r="D102" i="26"/>
  <c r="C103" i="26"/>
  <c r="D103" i="26"/>
  <c r="C104" i="26"/>
  <c r="D104" i="26"/>
  <c r="D5" i="26"/>
  <c r="C5" i="26"/>
  <c r="J9" i="26"/>
  <c r="AA9" i="26" s="1"/>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54" i="26"/>
  <c r="J55" i="26"/>
  <c r="J56" i="26"/>
  <c r="J57" i="26"/>
  <c r="J58" i="26"/>
  <c r="J59" i="26"/>
  <c r="J60" i="26"/>
  <c r="J61" i="26"/>
  <c r="J62" i="26"/>
  <c r="J63" i="26"/>
  <c r="J64" i="26"/>
  <c r="J65" i="26"/>
  <c r="J66" i="26"/>
  <c r="J67" i="26"/>
  <c r="J68" i="26"/>
  <c r="J69" i="26"/>
  <c r="J70" i="26"/>
  <c r="J71" i="26"/>
  <c r="J72" i="26"/>
  <c r="J73" i="26"/>
  <c r="J74" i="26"/>
  <c r="J75" i="26"/>
  <c r="J76" i="26"/>
  <c r="J77" i="26"/>
  <c r="J78" i="26"/>
  <c r="J79" i="26"/>
  <c r="J80" i="26"/>
  <c r="J81" i="26"/>
  <c r="J82" i="26"/>
  <c r="J83" i="26"/>
  <c r="J84" i="26"/>
  <c r="J85" i="26"/>
  <c r="J86" i="26"/>
  <c r="J87" i="26"/>
  <c r="J88" i="26"/>
  <c r="J89" i="26"/>
  <c r="J90" i="26"/>
  <c r="J91" i="26"/>
  <c r="J92" i="26"/>
  <c r="J93" i="26"/>
  <c r="J94" i="26"/>
  <c r="J95" i="26"/>
  <c r="J96" i="26"/>
  <c r="J97" i="26"/>
  <c r="J98" i="26"/>
  <c r="J99" i="26"/>
  <c r="J100" i="26"/>
  <c r="J101" i="26"/>
  <c r="J102" i="26"/>
  <c r="J103" i="26"/>
  <c r="J104" i="26"/>
  <c r="AA104" i="26" s="1"/>
  <c r="J6" i="26"/>
  <c r="AA6" i="26" s="1"/>
  <c r="AB6" i="26" l="1"/>
  <c r="AB7" i="26"/>
  <c r="AB8" i="26"/>
  <c r="AB9" i="26"/>
  <c r="AB10" i="26"/>
  <c r="AB11" i="26"/>
  <c r="AB12" i="26"/>
  <c r="AJ12" i="26" s="1"/>
  <c r="AB13" i="26"/>
  <c r="AB14" i="26"/>
  <c r="AJ14" i="26" s="1"/>
  <c r="AB15" i="26"/>
  <c r="AB16" i="26"/>
  <c r="AB17" i="26"/>
  <c r="AJ17" i="26" s="1"/>
  <c r="AB18" i="26"/>
  <c r="AJ18" i="26" s="1"/>
  <c r="AB19" i="26"/>
  <c r="AJ19" i="26" s="1"/>
  <c r="AB20" i="26"/>
  <c r="AB21" i="26"/>
  <c r="AJ21" i="26" s="1"/>
  <c r="AB22" i="26"/>
  <c r="AB23" i="26"/>
  <c r="AJ23" i="26" s="1"/>
  <c r="AB24" i="26"/>
  <c r="AB25" i="26"/>
  <c r="AB26" i="26"/>
  <c r="AJ26" i="26" s="1"/>
  <c r="AB27" i="26"/>
  <c r="AJ27" i="26" s="1"/>
  <c r="AB28" i="26"/>
  <c r="AB29" i="26"/>
  <c r="AB30" i="26"/>
  <c r="AB31" i="26"/>
  <c r="AB32" i="26"/>
  <c r="AJ32" i="26" s="1"/>
  <c r="AB33" i="26"/>
  <c r="AJ33" i="26" s="1"/>
  <c r="AB34" i="26"/>
  <c r="AJ34" i="26" s="1"/>
  <c r="AB35" i="26"/>
  <c r="AJ35" i="26" s="1"/>
  <c r="AB36" i="26"/>
  <c r="AB37" i="26"/>
  <c r="AB38" i="26"/>
  <c r="AB39" i="26"/>
  <c r="AJ39" i="26" s="1"/>
  <c r="AB40" i="26"/>
  <c r="AB41" i="26"/>
  <c r="AB42" i="26"/>
  <c r="AB43" i="26"/>
  <c r="AJ43" i="26" s="1"/>
  <c r="AB44" i="26"/>
  <c r="AJ44" i="26" s="1"/>
  <c r="AB45" i="26"/>
  <c r="AJ45" i="26" s="1"/>
  <c r="AB46" i="26"/>
  <c r="AJ46" i="26" s="1"/>
  <c r="AB47" i="26"/>
  <c r="AJ47" i="26" s="1"/>
  <c r="AB48" i="26"/>
  <c r="AJ48" i="26" s="1"/>
  <c r="AB49" i="26"/>
  <c r="AB50" i="26"/>
  <c r="AJ50" i="26" s="1"/>
  <c r="AB51" i="26"/>
  <c r="AB52" i="26"/>
  <c r="AB53" i="26"/>
  <c r="AJ53" i="26" s="1"/>
  <c r="AB54" i="26"/>
  <c r="AB55" i="26"/>
  <c r="AB56" i="26"/>
  <c r="AJ56" i="26" s="1"/>
  <c r="AB57" i="26"/>
  <c r="AJ57" i="26" s="1"/>
  <c r="AB58" i="26"/>
  <c r="AJ58" i="26" s="1"/>
  <c r="AB59" i="26"/>
  <c r="AB60" i="26"/>
  <c r="AJ60" i="26" s="1"/>
  <c r="AB61" i="26"/>
  <c r="AB62" i="26"/>
  <c r="AJ62" i="26" s="1"/>
  <c r="AB63" i="26"/>
  <c r="AJ63" i="26" s="1"/>
  <c r="AB64" i="26"/>
  <c r="AJ64" i="26" s="1"/>
  <c r="AB65" i="26"/>
  <c r="AB66" i="26"/>
  <c r="AJ66" i="26" s="1"/>
  <c r="AB67" i="26"/>
  <c r="AJ67" i="26" s="1"/>
  <c r="AB68" i="26"/>
  <c r="AB69" i="26"/>
  <c r="AB70" i="26"/>
  <c r="AJ70" i="26" s="1"/>
  <c r="AB71" i="26"/>
  <c r="AJ71" i="26" s="1"/>
  <c r="AB72" i="26"/>
  <c r="AB73" i="26"/>
  <c r="AB74" i="26"/>
  <c r="AB75" i="26"/>
  <c r="AB76" i="26"/>
  <c r="AJ76" i="26" s="1"/>
  <c r="AB77" i="26"/>
  <c r="AJ77" i="26" s="1"/>
  <c r="AB78" i="26"/>
  <c r="AJ78" i="26" s="1"/>
  <c r="AB79" i="26"/>
  <c r="AJ79" i="26" s="1"/>
  <c r="AB80" i="26"/>
  <c r="AJ80" i="26" s="1"/>
  <c r="AB81" i="26"/>
  <c r="AB82" i="26"/>
  <c r="AJ82" i="26" s="1"/>
  <c r="AB83" i="26"/>
  <c r="AB84" i="26"/>
  <c r="AJ84" i="26" s="1"/>
  <c r="AB85" i="26"/>
  <c r="AB86" i="26"/>
  <c r="AB87" i="26"/>
  <c r="AB88" i="26"/>
  <c r="AB89" i="26"/>
  <c r="AB90" i="26"/>
  <c r="AJ90" i="26" s="1"/>
  <c r="AB91" i="26"/>
  <c r="AJ91" i="26" s="1"/>
  <c r="AB92" i="26"/>
  <c r="AJ92" i="26" s="1"/>
  <c r="AB93" i="26"/>
  <c r="AJ93" i="26" s="1"/>
  <c r="AB94" i="26"/>
  <c r="AB95" i="26"/>
  <c r="AB96" i="26"/>
  <c r="AB97" i="26"/>
  <c r="AB98" i="26"/>
  <c r="AJ98" i="26" s="1"/>
  <c r="AB99" i="26"/>
  <c r="AJ99" i="26" s="1"/>
  <c r="AB100" i="26"/>
  <c r="AJ100" i="26" s="1"/>
  <c r="AB101" i="26"/>
  <c r="AB102" i="26"/>
  <c r="AJ102" i="26" s="1"/>
  <c r="AB103" i="26"/>
  <c r="AB104" i="26"/>
  <c r="AJ104" i="26" s="1"/>
  <c r="AB5" i="26"/>
  <c r="J5" i="26" s="1"/>
  <c r="AG104" i="26"/>
  <c r="AF104" i="26"/>
  <c r="AE104" i="26"/>
  <c r="AD104" i="26"/>
  <c r="AC104" i="26"/>
  <c r="AG103" i="26"/>
  <c r="AF103" i="26"/>
  <c r="AE103" i="26"/>
  <c r="AD103" i="26"/>
  <c r="AH103" i="26" s="1"/>
  <c r="AC103" i="26"/>
  <c r="AG102" i="26"/>
  <c r="AF102" i="26"/>
  <c r="AE102" i="26"/>
  <c r="AD102" i="26"/>
  <c r="AC102" i="26"/>
  <c r="AG101" i="26"/>
  <c r="AF101" i="26"/>
  <c r="AE101" i="26"/>
  <c r="AD101" i="26"/>
  <c r="AC101" i="26"/>
  <c r="AG100" i="26"/>
  <c r="AF100" i="26"/>
  <c r="AE100" i="26"/>
  <c r="AD100" i="26"/>
  <c r="AC100" i="26"/>
  <c r="AG99" i="26"/>
  <c r="AF99" i="26"/>
  <c r="AE99" i="26"/>
  <c r="AD99" i="26"/>
  <c r="AC99" i="26"/>
  <c r="AG98" i="26"/>
  <c r="AF98" i="26"/>
  <c r="AE98" i="26"/>
  <c r="AD98" i="26"/>
  <c r="AH98" i="26" s="1"/>
  <c r="AC98" i="26"/>
  <c r="AG97" i="26"/>
  <c r="AF97" i="26"/>
  <c r="AE97" i="26"/>
  <c r="AD97" i="26"/>
  <c r="AC97" i="26"/>
  <c r="AG96" i="26"/>
  <c r="AF96" i="26"/>
  <c r="AE96" i="26"/>
  <c r="AD96" i="26"/>
  <c r="AC96" i="26"/>
  <c r="AG95" i="26"/>
  <c r="AF95" i="26"/>
  <c r="AE95" i="26"/>
  <c r="AD95" i="26"/>
  <c r="AC95" i="26"/>
  <c r="AJ94" i="26"/>
  <c r="AG94" i="26"/>
  <c r="AF94" i="26"/>
  <c r="AE94" i="26"/>
  <c r="AD94" i="26"/>
  <c r="AC94" i="26"/>
  <c r="AG93" i="26"/>
  <c r="AF93" i="26"/>
  <c r="AE93" i="26"/>
  <c r="AD93" i="26"/>
  <c r="AC93" i="26"/>
  <c r="AG92" i="26"/>
  <c r="AF92" i="26"/>
  <c r="AE92" i="26"/>
  <c r="AD92" i="26"/>
  <c r="AH92" i="26" s="1"/>
  <c r="AC92" i="26"/>
  <c r="AG91" i="26"/>
  <c r="AF91" i="26"/>
  <c r="AE91" i="26"/>
  <c r="AD91" i="26"/>
  <c r="AC91" i="26"/>
  <c r="AG90" i="26"/>
  <c r="AF90" i="26"/>
  <c r="AE90" i="26"/>
  <c r="AD90" i="26"/>
  <c r="AC90" i="26"/>
  <c r="AG89" i="26"/>
  <c r="AF89" i="26"/>
  <c r="AE89" i="26"/>
  <c r="AD89" i="26"/>
  <c r="AC89" i="26"/>
  <c r="AJ89" i="26"/>
  <c r="AJ88" i="26"/>
  <c r="AG88" i="26"/>
  <c r="AF88" i="26"/>
  <c r="AE88" i="26"/>
  <c r="AD88" i="26"/>
  <c r="AC88" i="26"/>
  <c r="AG87" i="26"/>
  <c r="AF87" i="26"/>
  <c r="AE87" i="26"/>
  <c r="AD87" i="26"/>
  <c r="AC87" i="26"/>
  <c r="AG86" i="26"/>
  <c r="AF86" i="26"/>
  <c r="AE86" i="26"/>
  <c r="AD86" i="26"/>
  <c r="AH86" i="26" s="1"/>
  <c r="AC86" i="26"/>
  <c r="AJ86" i="26"/>
  <c r="AG85" i="26"/>
  <c r="AF85" i="26"/>
  <c r="AE85" i="26"/>
  <c r="AD85" i="26"/>
  <c r="AC85" i="26"/>
  <c r="AG84" i="26"/>
  <c r="AF84" i="26"/>
  <c r="AE84" i="26"/>
  <c r="AD84" i="26"/>
  <c r="AC84" i="26"/>
  <c r="AG83" i="26"/>
  <c r="AF83" i="26"/>
  <c r="AE83" i="26"/>
  <c r="AD83" i="26"/>
  <c r="AC83" i="26"/>
  <c r="AG82" i="26"/>
  <c r="AF82" i="26"/>
  <c r="AE82" i="26"/>
  <c r="AD82" i="26"/>
  <c r="AC82" i="26"/>
  <c r="AG81" i="26"/>
  <c r="AF81" i="26"/>
  <c r="AE81" i="26"/>
  <c r="AD81" i="26"/>
  <c r="AC81" i="26"/>
  <c r="AG80" i="26"/>
  <c r="AF80" i="26"/>
  <c r="AE80" i="26"/>
  <c r="AD80" i="26"/>
  <c r="AC80" i="26"/>
  <c r="AG79" i="26"/>
  <c r="AF79" i="26"/>
  <c r="AE79" i="26"/>
  <c r="AD79" i="26"/>
  <c r="AC79" i="26"/>
  <c r="AG78" i="26"/>
  <c r="AF78" i="26"/>
  <c r="AE78" i="26"/>
  <c r="AD78" i="26"/>
  <c r="AC78" i="26"/>
  <c r="AG77" i="26"/>
  <c r="AF77" i="26"/>
  <c r="AE77" i="26"/>
  <c r="AD77" i="26"/>
  <c r="AC77" i="26"/>
  <c r="AG76" i="26"/>
  <c r="AF76" i="26"/>
  <c r="AE76" i="26"/>
  <c r="AD76" i="26"/>
  <c r="AC76" i="26"/>
  <c r="AG75" i="26"/>
  <c r="AF75" i="26"/>
  <c r="AE75" i="26"/>
  <c r="AD75" i="26"/>
  <c r="AC75" i="26"/>
  <c r="AG74" i="26"/>
  <c r="AF74" i="26"/>
  <c r="AE74" i="26"/>
  <c r="AD74" i="26"/>
  <c r="AC74" i="26"/>
  <c r="AG73" i="26"/>
  <c r="AF73" i="26"/>
  <c r="AE73" i="26"/>
  <c r="AD73" i="26"/>
  <c r="AH73" i="26" s="1"/>
  <c r="AC73" i="26"/>
  <c r="AJ72" i="26"/>
  <c r="AG72" i="26"/>
  <c r="AF72" i="26"/>
  <c r="AE72" i="26"/>
  <c r="AD72" i="26"/>
  <c r="AC72" i="26"/>
  <c r="AG71" i="26"/>
  <c r="AF71" i="26"/>
  <c r="AE71" i="26"/>
  <c r="AD71" i="26"/>
  <c r="AC71" i="26"/>
  <c r="AG70" i="26"/>
  <c r="AF70" i="26"/>
  <c r="AE70" i="26"/>
  <c r="AD70" i="26"/>
  <c r="AH70" i="26" s="1"/>
  <c r="AC70" i="26"/>
  <c r="AG69" i="26"/>
  <c r="AF69" i="26"/>
  <c r="AE69" i="26"/>
  <c r="AD69" i="26"/>
  <c r="AC69" i="26"/>
  <c r="AG68" i="26"/>
  <c r="AF68" i="26"/>
  <c r="AE68" i="26"/>
  <c r="AD68" i="26"/>
  <c r="AC68" i="26"/>
  <c r="AG67" i="26"/>
  <c r="AF67" i="26"/>
  <c r="AE67" i="26"/>
  <c r="AD67" i="26"/>
  <c r="AC67" i="26"/>
  <c r="AG66" i="26"/>
  <c r="AF66" i="26"/>
  <c r="AE66" i="26"/>
  <c r="AD66" i="26"/>
  <c r="AC66" i="26"/>
  <c r="AG65" i="26"/>
  <c r="AF65" i="26"/>
  <c r="AE65" i="26"/>
  <c r="AD65" i="26"/>
  <c r="AC65" i="26"/>
  <c r="AG64" i="26"/>
  <c r="AF64" i="26"/>
  <c r="AE64" i="26"/>
  <c r="AD64" i="26"/>
  <c r="AC64" i="26"/>
  <c r="AG63" i="26"/>
  <c r="AF63" i="26"/>
  <c r="AE63" i="26"/>
  <c r="AD63" i="26"/>
  <c r="AC63" i="26"/>
  <c r="AG62" i="26"/>
  <c r="AF62" i="26"/>
  <c r="AE62" i="26"/>
  <c r="AD62" i="26"/>
  <c r="AC62" i="26"/>
  <c r="AG61" i="26"/>
  <c r="AF61" i="26"/>
  <c r="AE61" i="26"/>
  <c r="AD61" i="26"/>
  <c r="AC61" i="26"/>
  <c r="AG60" i="26"/>
  <c r="AF60" i="26"/>
  <c r="AE60" i="26"/>
  <c r="AD60" i="26"/>
  <c r="AC60" i="26"/>
  <c r="AG59" i="26"/>
  <c r="AF59" i="26"/>
  <c r="AE59" i="26"/>
  <c r="AD59" i="26"/>
  <c r="AC59" i="26"/>
  <c r="AG58" i="26"/>
  <c r="AF58" i="26"/>
  <c r="AE58" i="26"/>
  <c r="AD58" i="26"/>
  <c r="AC58" i="26"/>
  <c r="AG57" i="26"/>
  <c r="AF57" i="26"/>
  <c r="AE57" i="26"/>
  <c r="AD57" i="26"/>
  <c r="AC57" i="26"/>
  <c r="AG56" i="26"/>
  <c r="AF56" i="26"/>
  <c r="AE56" i="26"/>
  <c r="AD56" i="26"/>
  <c r="AC56" i="26"/>
  <c r="AJ55" i="26"/>
  <c r="AG55" i="26"/>
  <c r="AF55" i="26"/>
  <c r="AE55" i="26"/>
  <c r="AD55" i="26"/>
  <c r="AC55" i="26"/>
  <c r="AJ54" i="26"/>
  <c r="AG54" i="26"/>
  <c r="AF54" i="26"/>
  <c r="AE54" i="26"/>
  <c r="AD54" i="26"/>
  <c r="AC54" i="26"/>
  <c r="AG53" i="26"/>
  <c r="AF53" i="26"/>
  <c r="AE53" i="26"/>
  <c r="AD53" i="26"/>
  <c r="AC53" i="26"/>
  <c r="AG52" i="26"/>
  <c r="AF52" i="26"/>
  <c r="AE52" i="26"/>
  <c r="AD52" i="26"/>
  <c r="AC52" i="26"/>
  <c r="AG51" i="26"/>
  <c r="AF51" i="26"/>
  <c r="AE51" i="26"/>
  <c r="AD51" i="26"/>
  <c r="AC51" i="26"/>
  <c r="AG50" i="26"/>
  <c r="AF50" i="26"/>
  <c r="AE50" i="26"/>
  <c r="AD50" i="26"/>
  <c r="AC50" i="26"/>
  <c r="AG49" i="26"/>
  <c r="AF49" i="26"/>
  <c r="AE49" i="26"/>
  <c r="AD49" i="26"/>
  <c r="AC49" i="26"/>
  <c r="AG48" i="26"/>
  <c r="AF48" i="26"/>
  <c r="AE48" i="26"/>
  <c r="AD48" i="26"/>
  <c r="AH48" i="26" s="1"/>
  <c r="AC48" i="26"/>
  <c r="AG47" i="26"/>
  <c r="AF47" i="26"/>
  <c r="AE47" i="26"/>
  <c r="AD47" i="26"/>
  <c r="AC47" i="26"/>
  <c r="AG46" i="26"/>
  <c r="AF46" i="26"/>
  <c r="AE46" i="26"/>
  <c r="AD46" i="26"/>
  <c r="AC46" i="26"/>
  <c r="AG45" i="26"/>
  <c r="AF45" i="26"/>
  <c r="AE45" i="26"/>
  <c r="AD45" i="26"/>
  <c r="AC45" i="26"/>
  <c r="AG44" i="26"/>
  <c r="AF44" i="26"/>
  <c r="AE44" i="26"/>
  <c r="AD44" i="26"/>
  <c r="AC44" i="26"/>
  <c r="AG43" i="26"/>
  <c r="AF43" i="26"/>
  <c r="AE43" i="26"/>
  <c r="AD43" i="26"/>
  <c r="AC43" i="26"/>
  <c r="AG42" i="26"/>
  <c r="AF42" i="26"/>
  <c r="AE42" i="26"/>
  <c r="AD42" i="26"/>
  <c r="AH42" i="26" s="1"/>
  <c r="AC42" i="26"/>
  <c r="AG41" i="26"/>
  <c r="AF41" i="26"/>
  <c r="AE41" i="26"/>
  <c r="AD41" i="26"/>
  <c r="AC41" i="26"/>
  <c r="AG40" i="26"/>
  <c r="AF40" i="26"/>
  <c r="AE40" i="26"/>
  <c r="AD40" i="26"/>
  <c r="AC40" i="26"/>
  <c r="AJ40" i="26"/>
  <c r="AG39" i="26"/>
  <c r="AF39" i="26"/>
  <c r="AE39" i="26"/>
  <c r="AD39" i="26"/>
  <c r="AH39" i="26" s="1"/>
  <c r="AC39" i="26"/>
  <c r="AG38" i="26"/>
  <c r="AF38" i="26"/>
  <c r="AE38" i="26"/>
  <c r="AD38" i="26"/>
  <c r="AC38" i="26"/>
  <c r="AJ38" i="26"/>
  <c r="AG37" i="26"/>
  <c r="AF37" i="26"/>
  <c r="AE37" i="26"/>
  <c r="AD37" i="26"/>
  <c r="AC37" i="26"/>
  <c r="AG36" i="26"/>
  <c r="AF36" i="26"/>
  <c r="AE36" i="26"/>
  <c r="AD36" i="26"/>
  <c r="AH36" i="26" s="1"/>
  <c r="AC36" i="26"/>
  <c r="AG35" i="26"/>
  <c r="AF35" i="26"/>
  <c r="AE35" i="26"/>
  <c r="AD35" i="26"/>
  <c r="AC35" i="26"/>
  <c r="AG34" i="26"/>
  <c r="AF34" i="26"/>
  <c r="AE34" i="26"/>
  <c r="AD34" i="26"/>
  <c r="AC34" i="26"/>
  <c r="AG33" i="26"/>
  <c r="AF33" i="26"/>
  <c r="AE33" i="26"/>
  <c r="AD33" i="26"/>
  <c r="AC33" i="26"/>
  <c r="AG32" i="26"/>
  <c r="AF32" i="26"/>
  <c r="AE32" i="26"/>
  <c r="AD32" i="26"/>
  <c r="AC32" i="26"/>
  <c r="AG31" i="26"/>
  <c r="AF31" i="26"/>
  <c r="AE31" i="26"/>
  <c r="AD31" i="26"/>
  <c r="AC31" i="26"/>
  <c r="AG30" i="26"/>
  <c r="AF30" i="26"/>
  <c r="AE30" i="26"/>
  <c r="AD30" i="26"/>
  <c r="AC30" i="26"/>
  <c r="AG29" i="26"/>
  <c r="AF29" i="26"/>
  <c r="AE29" i="26"/>
  <c r="AD29" i="26"/>
  <c r="AH29" i="26" s="1"/>
  <c r="AC29" i="26"/>
  <c r="AG28" i="26"/>
  <c r="AF28" i="26"/>
  <c r="AE28" i="26"/>
  <c r="AD28" i="26"/>
  <c r="AH28" i="26" s="1"/>
  <c r="AC28" i="26"/>
  <c r="AG27" i="26"/>
  <c r="AF27" i="26"/>
  <c r="AE27" i="26"/>
  <c r="AD27" i="26"/>
  <c r="AC27" i="26"/>
  <c r="AG26" i="26"/>
  <c r="AF26" i="26"/>
  <c r="AE26" i="26"/>
  <c r="AD26" i="26"/>
  <c r="AC26" i="26"/>
  <c r="AJ25" i="26"/>
  <c r="AG25" i="26"/>
  <c r="AF25" i="26"/>
  <c r="AE25" i="26"/>
  <c r="AD25" i="26"/>
  <c r="AC25" i="26"/>
  <c r="AG24" i="26"/>
  <c r="AF24" i="26"/>
  <c r="AE24" i="26"/>
  <c r="AD24" i="26"/>
  <c r="AC24" i="26"/>
  <c r="AG23" i="26"/>
  <c r="AF23" i="26"/>
  <c r="AE23" i="26"/>
  <c r="AD23" i="26"/>
  <c r="AH23" i="26" s="1"/>
  <c r="AC23" i="26"/>
  <c r="AJ22" i="26"/>
  <c r="AG22" i="26"/>
  <c r="AF22" i="26"/>
  <c r="AE22" i="26"/>
  <c r="AD22" i="26"/>
  <c r="AC22" i="26"/>
  <c r="AG21" i="26"/>
  <c r="AF21" i="26"/>
  <c r="AE21" i="26"/>
  <c r="AD21" i="26"/>
  <c r="AC21" i="26"/>
  <c r="AG20" i="26"/>
  <c r="AF20" i="26"/>
  <c r="AE20" i="26"/>
  <c r="AD20" i="26"/>
  <c r="AC20" i="26"/>
  <c r="AG19" i="26"/>
  <c r="AF19" i="26"/>
  <c r="AE19" i="26"/>
  <c r="AD19" i="26"/>
  <c r="AC19" i="26"/>
  <c r="AG18" i="26"/>
  <c r="AF18" i="26"/>
  <c r="AE18" i="26"/>
  <c r="AD18" i="26"/>
  <c r="AC18" i="26"/>
  <c r="AG17" i="26"/>
  <c r="AF17" i="26"/>
  <c r="AE17" i="26"/>
  <c r="AD17" i="26"/>
  <c r="AC17" i="26"/>
  <c r="AG16" i="26"/>
  <c r="AF16" i="26"/>
  <c r="AE16" i="26"/>
  <c r="AD16" i="26"/>
  <c r="AC16" i="26"/>
  <c r="AJ16" i="26"/>
  <c r="AG15" i="26"/>
  <c r="AF15" i="26"/>
  <c r="AE15" i="26"/>
  <c r="AD15" i="26"/>
  <c r="AC15" i="26"/>
  <c r="AG14" i="26"/>
  <c r="AF14" i="26"/>
  <c r="AE14" i="26"/>
  <c r="AD14" i="26"/>
  <c r="AH14" i="26" s="1"/>
  <c r="AC14" i="26"/>
  <c r="AG13" i="26"/>
  <c r="AF13" i="26"/>
  <c r="AE13" i="26"/>
  <c r="AD13" i="26"/>
  <c r="AC13" i="26"/>
  <c r="AJ13" i="26"/>
  <c r="AG12" i="26"/>
  <c r="AF12" i="26"/>
  <c r="AE12" i="26"/>
  <c r="AD12" i="26"/>
  <c r="AC12" i="26"/>
  <c r="AG11" i="26"/>
  <c r="AF11" i="26"/>
  <c r="AE11" i="26"/>
  <c r="AD11" i="26"/>
  <c r="AC11" i="26"/>
  <c r="AJ10" i="26"/>
  <c r="AG10" i="26"/>
  <c r="AF10" i="26"/>
  <c r="AE10" i="26"/>
  <c r="AD10" i="26"/>
  <c r="AC10" i="26"/>
  <c r="AG9" i="26"/>
  <c r="AF9" i="26"/>
  <c r="AE9" i="26"/>
  <c r="AD9" i="26"/>
  <c r="AC9" i="26"/>
  <c r="AG8" i="26"/>
  <c r="AF8" i="26"/>
  <c r="AE8" i="26"/>
  <c r="AD8" i="26"/>
  <c r="AC8" i="26"/>
  <c r="AG7" i="26"/>
  <c r="AF7" i="26"/>
  <c r="AE7" i="26"/>
  <c r="AD7" i="26"/>
  <c r="AC7" i="26"/>
  <c r="AG6" i="26"/>
  <c r="AF6" i="26"/>
  <c r="AE6" i="26"/>
  <c r="AD6" i="26"/>
  <c r="AC6" i="26"/>
  <c r="AG5" i="26"/>
  <c r="AC5" i="26"/>
  <c r="AF5" i="26"/>
  <c r="AE5" i="26"/>
  <c r="AD5" i="26"/>
  <c r="AH8" i="26" l="1"/>
  <c r="J8" i="26" s="1"/>
  <c r="AA8" i="26" s="1"/>
  <c r="AH41" i="26"/>
  <c r="AH34" i="26"/>
  <c r="AH87" i="26"/>
  <c r="AH66" i="26"/>
  <c r="AH88" i="26"/>
  <c r="AH16" i="26"/>
  <c r="AH51" i="26"/>
  <c r="AH67" i="26"/>
  <c r="AH61" i="26"/>
  <c r="AH30" i="26"/>
  <c r="AH52" i="26"/>
  <c r="AH58" i="26"/>
  <c r="AH74" i="26"/>
  <c r="AH27" i="26"/>
  <c r="AH71" i="26"/>
  <c r="AH15" i="26"/>
  <c r="AH12" i="26"/>
  <c r="J7" i="26"/>
  <c r="AA7" i="26" s="1"/>
  <c r="AH31" i="26"/>
  <c r="AH53" i="26"/>
  <c r="AH63" i="26"/>
  <c r="AH25" i="26"/>
  <c r="AH77" i="26"/>
  <c r="AH76" i="26"/>
  <c r="AH19" i="26"/>
  <c r="AH43" i="26"/>
  <c r="AH32" i="26"/>
  <c r="AH21" i="26"/>
  <c r="AH85" i="26"/>
  <c r="AH10" i="26"/>
  <c r="AH101" i="26"/>
  <c r="AH65" i="26"/>
  <c r="AH50" i="26"/>
  <c r="AH20" i="26"/>
  <c r="AH47" i="26"/>
  <c r="AJ11" i="26"/>
  <c r="AH9" i="26"/>
  <c r="AH54" i="26"/>
  <c r="AH96" i="26"/>
  <c r="AH7" i="26"/>
  <c r="AJ8" i="26"/>
  <c r="AH69" i="26"/>
  <c r="AH45" i="26"/>
  <c r="AH64" i="26"/>
  <c r="AH81" i="26"/>
  <c r="AH84" i="26"/>
  <c r="AH89" i="26"/>
  <c r="AH95" i="26"/>
  <c r="AH17" i="26"/>
  <c r="AH97" i="26"/>
  <c r="AH55" i="26"/>
  <c r="AH22" i="26"/>
  <c r="AH33" i="26"/>
  <c r="AJ36" i="26"/>
  <c r="AJ101" i="26"/>
  <c r="AH37" i="26"/>
  <c r="AH40" i="26"/>
  <c r="AH49" i="26"/>
  <c r="AH59" i="26"/>
  <c r="AH93" i="26"/>
  <c r="AH104" i="26"/>
  <c r="AH72" i="26"/>
  <c r="AH75" i="26"/>
  <c r="AH18" i="26"/>
  <c r="AH62" i="26"/>
  <c r="AJ68" i="26"/>
  <c r="AH82" i="26"/>
  <c r="AH94" i="26"/>
  <c r="AH90" i="26"/>
  <c r="AH44" i="26"/>
  <c r="AH46" i="26"/>
  <c r="AJ85" i="26"/>
  <c r="AH11" i="26"/>
  <c r="AH79" i="26"/>
  <c r="AH24" i="26"/>
  <c r="AH38" i="26"/>
  <c r="AH60" i="26"/>
  <c r="AH68" i="26"/>
  <c r="AH99" i="26"/>
  <c r="AH102" i="26"/>
  <c r="AH13" i="26"/>
  <c r="AH35" i="26"/>
  <c r="AH80" i="26"/>
  <c r="AH6" i="26"/>
  <c r="AH57" i="26"/>
  <c r="AH83" i="26"/>
  <c r="AH91" i="26"/>
  <c r="AJ24" i="26"/>
  <c r="AJ41" i="26"/>
  <c r="AJ49" i="26"/>
  <c r="AJ69" i="26"/>
  <c r="AJ20" i="26"/>
  <c r="AJ42" i="26"/>
  <c r="AJ65" i="26"/>
  <c r="AJ87" i="26"/>
  <c r="AJ61" i="26"/>
  <c r="AJ83" i="26"/>
  <c r="AJ37" i="26"/>
  <c r="AJ52" i="26"/>
  <c r="AJ59" i="26"/>
  <c r="AJ74" i="26"/>
  <c r="AJ81" i="26"/>
  <c r="AJ96" i="26"/>
  <c r="AJ103" i="26"/>
  <c r="AJ75" i="26"/>
  <c r="AJ97" i="26"/>
  <c r="AJ6" i="26"/>
  <c r="AJ9" i="26"/>
  <c r="AJ7" i="26"/>
  <c r="AH56" i="26"/>
  <c r="AH78" i="26"/>
  <c r="AH100" i="26"/>
  <c r="AJ28" i="26"/>
  <c r="AJ31" i="26"/>
  <c r="AJ15" i="26"/>
  <c r="AJ30" i="26"/>
  <c r="AJ29" i="26"/>
  <c r="AJ51" i="26"/>
  <c r="AJ73" i="26"/>
  <c r="AJ95" i="26"/>
  <c r="AH26" i="26"/>
  <c r="AH5" i="26"/>
  <c r="AJ5" i="26" l="1"/>
  <c r="AA5" i="26"/>
  <c r="F6" i="27" s="1" a="1"/>
  <c r="F6" i="27" s="1"/>
  <c r="O26" i="24"/>
  <c r="M16" i="24"/>
  <c r="O16" i="24" s="1"/>
  <c r="M17" i="24"/>
  <c r="O17" i="24" s="1"/>
  <c r="M18" i="24"/>
  <c r="O18" i="24" s="1"/>
  <c r="M19" i="24"/>
  <c r="O19" i="24" s="1"/>
  <c r="M21" i="24"/>
  <c r="O21" i="24" s="1"/>
  <c r="M22" i="24"/>
  <c r="O22" i="24" s="1"/>
  <c r="M26" i="24"/>
  <c r="M31" i="24"/>
  <c r="O31" i="24" s="1"/>
  <c r="M32" i="24"/>
  <c r="O32" i="24" s="1"/>
  <c r="M33" i="24"/>
  <c r="O33" i="24" s="1"/>
  <c r="M34" i="24"/>
  <c r="O34" i="24" s="1"/>
  <c r="M37" i="24"/>
  <c r="O37" i="24" s="1"/>
  <c r="M38" i="24"/>
  <c r="O38" i="24" s="1"/>
  <c r="M47" i="24"/>
  <c r="O47" i="24" s="1"/>
  <c r="M48" i="24"/>
  <c r="O48" i="24" s="1"/>
  <c r="M53" i="24"/>
  <c r="O53" i="24" s="1"/>
  <c r="M54" i="24"/>
  <c r="O54" i="24" s="1"/>
  <c r="M63" i="24"/>
  <c r="O63" i="24" s="1"/>
  <c r="M67" i="24"/>
  <c r="O67" i="24" s="1"/>
  <c r="M69" i="24"/>
  <c r="O69" i="24" s="1"/>
  <c r="M70" i="24"/>
  <c r="O70" i="24" s="1"/>
  <c r="M77" i="24"/>
  <c r="O77" i="24" s="1"/>
  <c r="M82" i="24"/>
  <c r="O82" i="24" s="1"/>
  <c r="M83" i="24"/>
  <c r="O83" i="24" s="1"/>
  <c r="M85" i="24"/>
  <c r="O85" i="24" s="1"/>
  <c r="M92" i="24"/>
  <c r="O92" i="24" s="1"/>
  <c r="M97" i="24"/>
  <c r="O97" i="24" s="1"/>
  <c r="M98" i="24"/>
  <c r="O98" i="24" s="1"/>
  <c r="M99" i="24"/>
  <c r="O99" i="24" s="1"/>
  <c r="M102" i="24"/>
  <c r="O102" i="24" s="1"/>
  <c r="L105" i="24"/>
  <c r="H105" i="24"/>
  <c r="I105" i="24" s="1"/>
  <c r="L104" i="24"/>
  <c r="H104" i="24"/>
  <c r="I104" i="24" s="1"/>
  <c r="M104" i="24" s="1"/>
  <c r="O104" i="24" s="1"/>
  <c r="L103" i="24"/>
  <c r="H103" i="24"/>
  <c r="I103" i="24" s="1"/>
  <c r="M103" i="24" s="1"/>
  <c r="O103" i="24" s="1"/>
  <c r="L102" i="24"/>
  <c r="H102" i="24"/>
  <c r="I102" i="24" s="1"/>
  <c r="L101" i="24"/>
  <c r="H101" i="24"/>
  <c r="I101" i="24" s="1"/>
  <c r="M101" i="24" s="1"/>
  <c r="O101" i="24" s="1"/>
  <c r="L100" i="24"/>
  <c r="H100" i="24"/>
  <c r="I100" i="24" s="1"/>
  <c r="M100" i="24" s="1"/>
  <c r="O100" i="24" s="1"/>
  <c r="L99" i="24"/>
  <c r="H99" i="24"/>
  <c r="I99" i="24" s="1"/>
  <c r="L98" i="24"/>
  <c r="H98" i="24"/>
  <c r="I98" i="24" s="1"/>
  <c r="L97" i="24"/>
  <c r="H97" i="24"/>
  <c r="I97" i="24" s="1"/>
  <c r="L96" i="24"/>
  <c r="H96" i="24"/>
  <c r="I96" i="24" s="1"/>
  <c r="M96" i="24" s="1"/>
  <c r="O96" i="24" s="1"/>
  <c r="L95" i="24"/>
  <c r="H95" i="24"/>
  <c r="I95" i="24" s="1"/>
  <c r="M95" i="24" s="1"/>
  <c r="O95" i="24" s="1"/>
  <c r="L94" i="24"/>
  <c r="H94" i="24"/>
  <c r="I94" i="24" s="1"/>
  <c r="M94" i="24" s="1"/>
  <c r="O94" i="24" s="1"/>
  <c r="L93" i="24"/>
  <c r="M93" i="24" s="1"/>
  <c r="O93" i="24" s="1"/>
  <c r="H93" i="24"/>
  <c r="I93" i="24" s="1"/>
  <c r="L92" i="24"/>
  <c r="H92" i="24"/>
  <c r="I92" i="24" s="1"/>
  <c r="L91" i="24"/>
  <c r="H91" i="24"/>
  <c r="I91" i="24" s="1"/>
  <c r="M91" i="24" s="1"/>
  <c r="O91" i="24" s="1"/>
  <c r="L90" i="24"/>
  <c r="H90" i="24"/>
  <c r="I90" i="24" s="1"/>
  <c r="M90" i="24" s="1"/>
  <c r="O90" i="24" s="1"/>
  <c r="L89" i="24"/>
  <c r="H89" i="24"/>
  <c r="I89" i="24" s="1"/>
  <c r="M89" i="24" s="1"/>
  <c r="O89" i="24" s="1"/>
  <c r="L88" i="24"/>
  <c r="H88" i="24"/>
  <c r="I88" i="24" s="1"/>
  <c r="M88" i="24" s="1"/>
  <c r="O88" i="24" s="1"/>
  <c r="L87" i="24"/>
  <c r="H87" i="24"/>
  <c r="I87" i="24" s="1"/>
  <c r="M87" i="24" s="1"/>
  <c r="O87" i="24" s="1"/>
  <c r="L86" i="24"/>
  <c r="H86" i="24"/>
  <c r="I86" i="24" s="1"/>
  <c r="M86" i="24" s="1"/>
  <c r="O86" i="24" s="1"/>
  <c r="L85" i="24"/>
  <c r="H85" i="24"/>
  <c r="I85" i="24" s="1"/>
  <c r="L84" i="24"/>
  <c r="H84" i="24"/>
  <c r="I84" i="24" s="1"/>
  <c r="M84" i="24" s="1"/>
  <c r="O84" i="24" s="1"/>
  <c r="L83" i="24"/>
  <c r="H83" i="24"/>
  <c r="I83" i="24" s="1"/>
  <c r="L82" i="24"/>
  <c r="H82" i="24"/>
  <c r="I82" i="24" s="1"/>
  <c r="L81" i="24"/>
  <c r="H81" i="24"/>
  <c r="I81" i="24" s="1"/>
  <c r="M81" i="24" s="1"/>
  <c r="O81" i="24" s="1"/>
  <c r="L80" i="24"/>
  <c r="H80" i="24"/>
  <c r="I80" i="24" s="1"/>
  <c r="M80" i="24" s="1"/>
  <c r="O80" i="24" s="1"/>
  <c r="L79" i="24"/>
  <c r="H79" i="24"/>
  <c r="I79" i="24" s="1"/>
  <c r="M79" i="24" s="1"/>
  <c r="O79" i="24" s="1"/>
  <c r="L78" i="24"/>
  <c r="M78" i="24" s="1"/>
  <c r="O78" i="24" s="1"/>
  <c r="I78" i="24"/>
  <c r="H78" i="24"/>
  <c r="L77" i="24"/>
  <c r="H77" i="24"/>
  <c r="I77" i="24" s="1"/>
  <c r="L76" i="24"/>
  <c r="H76" i="24"/>
  <c r="I76" i="24" s="1"/>
  <c r="M76" i="24" s="1"/>
  <c r="O76" i="24" s="1"/>
  <c r="L75" i="24"/>
  <c r="H75" i="24"/>
  <c r="I75" i="24" s="1"/>
  <c r="M75" i="24" s="1"/>
  <c r="O75" i="24" s="1"/>
  <c r="L74" i="24"/>
  <c r="H74" i="24"/>
  <c r="I74" i="24" s="1"/>
  <c r="M74" i="24" s="1"/>
  <c r="O74" i="24" s="1"/>
  <c r="L73" i="24"/>
  <c r="H73" i="24"/>
  <c r="I73" i="24" s="1"/>
  <c r="M73" i="24" s="1"/>
  <c r="O73" i="24" s="1"/>
  <c r="L72" i="24"/>
  <c r="H72" i="24"/>
  <c r="I72" i="24" s="1"/>
  <c r="M72" i="24" s="1"/>
  <c r="O72" i="24" s="1"/>
  <c r="L71" i="24"/>
  <c r="I71" i="24"/>
  <c r="M71" i="24" s="1"/>
  <c r="O71" i="24" s="1"/>
  <c r="H71" i="24"/>
  <c r="L70" i="24"/>
  <c r="H70" i="24"/>
  <c r="I70" i="24" s="1"/>
  <c r="L69" i="24"/>
  <c r="H69" i="24"/>
  <c r="I69" i="24" s="1"/>
  <c r="L68" i="24"/>
  <c r="H68" i="24"/>
  <c r="I68" i="24" s="1"/>
  <c r="M68" i="24" s="1"/>
  <c r="O68" i="24" s="1"/>
  <c r="L67" i="24"/>
  <c r="H67" i="24"/>
  <c r="I67" i="24" s="1"/>
  <c r="L66" i="24"/>
  <c r="H66" i="24"/>
  <c r="I66" i="24" s="1"/>
  <c r="M66" i="24" s="1"/>
  <c r="O66" i="24" s="1"/>
  <c r="L65" i="24"/>
  <c r="H65" i="24"/>
  <c r="I65" i="24" s="1"/>
  <c r="M65" i="24" s="1"/>
  <c r="O65" i="24" s="1"/>
  <c r="L64" i="24"/>
  <c r="H64" i="24"/>
  <c r="I64" i="24" s="1"/>
  <c r="M64" i="24" s="1"/>
  <c r="O64" i="24" s="1"/>
  <c r="L63" i="24"/>
  <c r="H63" i="24"/>
  <c r="I63" i="24" s="1"/>
  <c r="L62" i="24"/>
  <c r="H62" i="24"/>
  <c r="I62" i="24" s="1"/>
  <c r="M62" i="24" s="1"/>
  <c r="O62" i="24" s="1"/>
  <c r="L61" i="24"/>
  <c r="H61" i="24"/>
  <c r="I61" i="24" s="1"/>
  <c r="M61" i="24" s="1"/>
  <c r="O61" i="24" s="1"/>
  <c r="L60" i="24"/>
  <c r="H60" i="24"/>
  <c r="I60" i="24" s="1"/>
  <c r="M60" i="24" s="1"/>
  <c r="O60" i="24" s="1"/>
  <c r="L59" i="24"/>
  <c r="H59" i="24"/>
  <c r="I59" i="24" s="1"/>
  <c r="M59" i="24" s="1"/>
  <c r="O59" i="24" s="1"/>
  <c r="L58" i="24"/>
  <c r="H58" i="24"/>
  <c r="I58" i="24" s="1"/>
  <c r="M58" i="24" s="1"/>
  <c r="O58" i="24" s="1"/>
  <c r="L57" i="24"/>
  <c r="H57" i="24"/>
  <c r="I57" i="24" s="1"/>
  <c r="M57" i="24" s="1"/>
  <c r="O57" i="24" s="1"/>
  <c r="L56" i="24"/>
  <c r="H56" i="24"/>
  <c r="I56" i="24" s="1"/>
  <c r="M56" i="24" s="1"/>
  <c r="O56" i="24" s="1"/>
  <c r="L55" i="24"/>
  <c r="H55" i="24"/>
  <c r="I55" i="24" s="1"/>
  <c r="M55" i="24" s="1"/>
  <c r="O55" i="24" s="1"/>
  <c r="L54" i="24"/>
  <c r="H54" i="24"/>
  <c r="I54" i="24" s="1"/>
  <c r="L53" i="24"/>
  <c r="H53" i="24"/>
  <c r="I53" i="24" s="1"/>
  <c r="L52" i="24"/>
  <c r="H52" i="24"/>
  <c r="I52" i="24" s="1"/>
  <c r="M52" i="24" s="1"/>
  <c r="O52" i="24" s="1"/>
  <c r="L51" i="24"/>
  <c r="H51" i="24"/>
  <c r="I51" i="24" s="1"/>
  <c r="M51" i="24" s="1"/>
  <c r="O51" i="24" s="1"/>
  <c r="L50" i="24"/>
  <c r="H50" i="24"/>
  <c r="I50" i="24" s="1"/>
  <c r="M50" i="24" s="1"/>
  <c r="O50" i="24" s="1"/>
  <c r="L49" i="24"/>
  <c r="M49" i="24" s="1"/>
  <c r="O49" i="24" s="1"/>
  <c r="H49" i="24"/>
  <c r="I49" i="24" s="1"/>
  <c r="L48" i="24"/>
  <c r="H48" i="24"/>
  <c r="I48" i="24" s="1"/>
  <c r="L47" i="24"/>
  <c r="H47" i="24"/>
  <c r="I47" i="24" s="1"/>
  <c r="L46" i="24"/>
  <c r="H46" i="24"/>
  <c r="I46" i="24" s="1"/>
  <c r="M46" i="24" s="1"/>
  <c r="O46" i="24" s="1"/>
  <c r="L45" i="24"/>
  <c r="H45" i="24"/>
  <c r="I45" i="24" s="1"/>
  <c r="M45" i="24" s="1"/>
  <c r="O45" i="24" s="1"/>
  <c r="L44" i="24"/>
  <c r="H44" i="24"/>
  <c r="I44" i="24" s="1"/>
  <c r="M44" i="24" s="1"/>
  <c r="O44" i="24" s="1"/>
  <c r="L43" i="24"/>
  <c r="H43" i="24"/>
  <c r="I43" i="24" s="1"/>
  <c r="M43" i="24" s="1"/>
  <c r="O43" i="24" s="1"/>
  <c r="L42" i="24"/>
  <c r="H42" i="24"/>
  <c r="I42" i="24" s="1"/>
  <c r="M42" i="24" s="1"/>
  <c r="O42" i="24" s="1"/>
  <c r="L41" i="24"/>
  <c r="H41" i="24"/>
  <c r="I41" i="24" s="1"/>
  <c r="M41" i="24" s="1"/>
  <c r="O41" i="24" s="1"/>
  <c r="L40" i="24"/>
  <c r="H40" i="24"/>
  <c r="I40" i="24" s="1"/>
  <c r="M40" i="24" s="1"/>
  <c r="O40" i="24" s="1"/>
  <c r="L39" i="24"/>
  <c r="H39" i="24"/>
  <c r="I39" i="24" s="1"/>
  <c r="M39" i="24" s="1"/>
  <c r="O39" i="24" s="1"/>
  <c r="L38" i="24"/>
  <c r="H38" i="24"/>
  <c r="I38" i="24" s="1"/>
  <c r="L37" i="24"/>
  <c r="H37" i="24"/>
  <c r="I37" i="24" s="1"/>
  <c r="L36" i="24"/>
  <c r="H36" i="24"/>
  <c r="I36" i="24" s="1"/>
  <c r="M36" i="24" s="1"/>
  <c r="O36" i="24" s="1"/>
  <c r="L35" i="24"/>
  <c r="H35" i="24"/>
  <c r="I35" i="24" s="1"/>
  <c r="M35" i="24" s="1"/>
  <c r="O35" i="24" s="1"/>
  <c r="L34" i="24"/>
  <c r="H34" i="24"/>
  <c r="I34" i="24" s="1"/>
  <c r="L33" i="24"/>
  <c r="H33" i="24"/>
  <c r="I33" i="24" s="1"/>
  <c r="L32" i="24"/>
  <c r="H32" i="24"/>
  <c r="I32" i="24" s="1"/>
  <c r="L31" i="24"/>
  <c r="H31" i="24"/>
  <c r="I31" i="24" s="1"/>
  <c r="L30" i="24"/>
  <c r="H30" i="24"/>
  <c r="I30" i="24" s="1"/>
  <c r="M30" i="24" s="1"/>
  <c r="O30" i="24" s="1"/>
  <c r="L29" i="24"/>
  <c r="H29" i="24"/>
  <c r="I29" i="24" s="1"/>
  <c r="M29" i="24" s="1"/>
  <c r="O29" i="24" s="1"/>
  <c r="L28" i="24"/>
  <c r="H28" i="24"/>
  <c r="I28" i="24" s="1"/>
  <c r="M28" i="24" s="1"/>
  <c r="O28" i="24" s="1"/>
  <c r="L27" i="24"/>
  <c r="M27" i="24" s="1"/>
  <c r="O27" i="24" s="1"/>
  <c r="H27" i="24"/>
  <c r="I27" i="24" s="1"/>
  <c r="L26" i="24"/>
  <c r="H26" i="24"/>
  <c r="I26" i="24" s="1"/>
  <c r="L25" i="24"/>
  <c r="H25" i="24"/>
  <c r="I25" i="24" s="1"/>
  <c r="M25" i="24" s="1"/>
  <c r="O25" i="24" s="1"/>
  <c r="L24" i="24"/>
  <c r="H24" i="24"/>
  <c r="I24" i="24" s="1"/>
  <c r="M24" i="24" s="1"/>
  <c r="O24" i="24" s="1"/>
  <c r="L23" i="24"/>
  <c r="H23" i="24"/>
  <c r="I23" i="24" s="1"/>
  <c r="M23" i="24" s="1"/>
  <c r="O23" i="24" s="1"/>
  <c r="L22" i="24"/>
  <c r="H22" i="24"/>
  <c r="I22" i="24" s="1"/>
  <c r="L21" i="24"/>
  <c r="H21" i="24"/>
  <c r="I21" i="24" s="1"/>
  <c r="L20" i="24"/>
  <c r="I20" i="24"/>
  <c r="M20" i="24" s="1"/>
  <c r="O20" i="24" s="1"/>
  <c r="H20" i="24"/>
  <c r="L19" i="24"/>
  <c r="H19" i="24"/>
  <c r="I19" i="24" s="1"/>
  <c r="L18" i="24"/>
  <c r="H18" i="24"/>
  <c r="I18" i="24" s="1"/>
  <c r="L17" i="24"/>
  <c r="H17" i="24"/>
  <c r="I17" i="24" s="1"/>
  <c r="L16" i="24"/>
  <c r="H16" i="24"/>
  <c r="I16" i="24" s="1"/>
  <c r="L15" i="24"/>
  <c r="H15" i="24"/>
  <c r="I15" i="24" s="1"/>
  <c r="M15" i="24" s="1"/>
  <c r="O15" i="24" s="1"/>
  <c r="L14" i="24"/>
  <c r="H14" i="24"/>
  <c r="I14" i="24" s="1"/>
  <c r="M14" i="24" s="1"/>
  <c r="O14" i="24" s="1"/>
  <c r="L13" i="24"/>
  <c r="H13" i="24"/>
  <c r="I13" i="24" s="1"/>
  <c r="L12" i="24"/>
  <c r="H12" i="24"/>
  <c r="I12" i="24" s="1"/>
  <c r="M12" i="24" s="1"/>
  <c r="O12" i="24" s="1"/>
  <c r="L11" i="24"/>
  <c r="H11" i="24"/>
  <c r="I11" i="24" s="1"/>
  <c r="L10" i="24"/>
  <c r="H10" i="24"/>
  <c r="I10" i="24" s="1"/>
  <c r="L9" i="24"/>
  <c r="H9" i="24"/>
  <c r="I9" i="24" s="1"/>
  <c r="L8" i="24"/>
  <c r="H8" i="24"/>
  <c r="I8" i="24" s="1"/>
  <c r="L7" i="24"/>
  <c r="H7" i="24"/>
  <c r="I7" i="24" s="1"/>
  <c r="L6" i="24"/>
  <c r="H6" i="24"/>
  <c r="I6" i="24" s="1"/>
  <c r="M10" i="24" l="1"/>
  <c r="O10" i="24" s="1"/>
  <c r="M9" i="24"/>
  <c r="O9" i="24" s="1"/>
  <c r="M105" i="24"/>
  <c r="O105" i="24" s="1"/>
  <c r="M8" i="24"/>
  <c r="O8" i="24" s="1"/>
  <c r="M6" i="24"/>
  <c r="O6" i="24" s="1"/>
  <c r="M13" i="24"/>
  <c r="O13" i="24" s="1"/>
  <c r="H6" i="27" a="1"/>
  <c r="H6" i="27" s="1"/>
  <c r="D8" i="23" a="1"/>
  <c r="D8" i="23" s="1"/>
  <c r="C8" i="23" a="1"/>
  <c r="C8" i="23" s="1"/>
  <c r="B8" i="23" a="1"/>
  <c r="B8" i="23" s="1"/>
  <c r="G6" i="27" a="1"/>
  <c r="G6" i="27" s="1"/>
  <c r="M11" i="24"/>
  <c r="O11" i="24" s="1"/>
  <c r="M7" i="24"/>
  <c r="O7" i="24" s="1"/>
  <c r="D6" i="27" l="1" a="1"/>
  <c r="D6" i="27" s="1"/>
  <c r="B11" i="22" a="1"/>
  <c r="B11" i="22" s="1"/>
  <c r="B11" i="21" a="1"/>
  <c r="B11" i="21" s="1"/>
  <c r="B6" i="27" a="1"/>
  <c r="B6" i="27" s="1"/>
  <c r="C6" i="27" a="1"/>
  <c r="C6" i="27" s="1"/>
  <c r="B11" i="12" a="1"/>
  <c r="B11" i="12" s="1"/>
  <c r="E6" i="22"/>
  <c r="E5" i="22"/>
  <c r="E6" i="21"/>
  <c r="E5" i="21"/>
  <c r="E6" i="12"/>
  <c r="E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5" authorId="0" shapeId="0" xr:uid="{9710D611-600C-4017-8BAD-95E3194F72C0}">
      <text>
        <r>
          <rPr>
            <sz val="10"/>
            <color indexed="81"/>
            <rFont val="Avenir Next LT Pro"/>
            <family val="2"/>
            <scheme val="major"/>
          </rPr>
          <t>The productive area includes the area the crop is grown, wheel tracks and uncropped beds, as
well as headlands and races. Buildings and areas in long-term pasture should be excluded from the productive area calculated.</t>
        </r>
      </text>
    </comment>
    <comment ref="F5" authorId="0" shapeId="0" xr:uid="{C6D64E19-82B1-4CBF-A09A-00952BC0B25A}">
      <text>
        <r>
          <rPr>
            <sz val="10"/>
            <color indexed="81"/>
            <rFont val="Avenir Next LT Pro"/>
            <family val="2"/>
            <scheme val="major"/>
          </rPr>
          <t>Use farm rainfall records, or regional averages - StatsNZ provides this information (https://www.stats.govt.nz/indicators/rainfall/)</t>
        </r>
      </text>
    </comment>
    <comment ref="G5" authorId="0" shapeId="0" xr:uid="{DF9C764D-B1EF-4AED-A4CA-A8BD59D67003}">
      <text>
        <r>
          <rPr>
            <sz val="10"/>
            <color indexed="81"/>
            <rFont val="Avenir Next LT Pro"/>
            <family val="2"/>
            <scheme val="major"/>
          </rPr>
          <t>S-Map Online covers a the majority of horticultural production land in New Zealand (https://smap.landcareresearch.co.nz/maps-and-tools/app). Select the 'Soil Moisture - Profile Available Water in 1m' layer.
If your operation isn't covered by S-map, then search for the 'FSL Profile Available Water' layer on the LRIS portal (https://lris.scinfo.org.nz/).</t>
        </r>
      </text>
    </comment>
    <comment ref="J5" authorId="0" shapeId="0" xr:uid="{68F09561-A71E-471E-AC11-F18ADA7EA809}">
      <text>
        <r>
          <rPr>
            <sz val="10"/>
            <color indexed="81"/>
            <rFont val="Avenir Next LT Pro"/>
            <family val="2"/>
            <scheme val="major"/>
          </rPr>
          <t xml:space="preserve">Add up all the nitrogen components in fertiliser and organic inputs used on the block in a 12-month period, and divide by the productive area (ha).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<sst xmlns="http://schemas.openxmlformats.org/spreadsheetml/2006/main" count="700" uniqueCount="254">
  <si>
    <t>NUTRIENT MANAGEMENT PLAN WORKBOOK</t>
  </si>
  <si>
    <t>Contents</t>
  </si>
  <si>
    <t>1. Overview</t>
  </si>
  <si>
    <t>Summary of key business details and space to write goals relating to nutrient management.</t>
  </si>
  <si>
    <t>LMG 1</t>
  </si>
  <si>
    <t>LMG 2</t>
  </si>
  <si>
    <t>LMG 3</t>
  </si>
  <si>
    <t>Workbook instructions</t>
  </si>
  <si>
    <t>This workbook has a number of built-in formulas and links to help make information entry and navigation as easy as possible. Each tab contains a template you can fill in to help complete your nutrient management plan. The tabs and workbook align with the Code of Practice for Nutrient Management.</t>
  </si>
  <si>
    <t>Cells coloured light yellow are fillable.</t>
  </si>
  <si>
    <t>1. BUSINESS OVERVIEW</t>
  </si>
  <si>
    <t>1.1 Key business details</t>
  </si>
  <si>
    <t>Complete all the key information relating to your operation below for the next 12 months. To be updated as part of your annual review to reflect any changes.</t>
  </si>
  <si>
    <t>Business name</t>
  </si>
  <si>
    <t>Physical address</t>
  </si>
  <si>
    <t>Person responsible</t>
  </si>
  <si>
    <t>Prepared by</t>
  </si>
  <si>
    <t>Date completed</t>
  </si>
  <si>
    <t>Next review date</t>
  </si>
  <si>
    <t>1.2 Goals and objectives</t>
  </si>
  <si>
    <t>Goals keep your plan relevant and focused on what you are trying to achieve. Goals are useful to know if your plan is working and show how you are making decisions tied to risk and desired outcomes. Use this section to fill in your goals relating to this nutrient management plan.</t>
  </si>
  <si>
    <t>No.</t>
  </si>
  <si>
    <t>Block ID</t>
  </si>
  <si>
    <t>Crop(s)</t>
  </si>
  <si>
    <t>Owned</t>
  </si>
  <si>
    <t>Low (&lt; 60)</t>
  </si>
  <si>
    <t>1,000 - 1,300</t>
  </si>
  <si>
    <t>NITROGEN</t>
  </si>
  <si>
    <t>PHOSPHORUS</t>
  </si>
  <si>
    <t>GREEN</t>
  </si>
  <si>
    <t>VERY LOW</t>
  </si>
  <si>
    <t>N/A</t>
  </si>
  <si>
    <t>Blocks</t>
  </si>
  <si>
    <t>Practices to reduce the risk of uncontrolled nutrient loss</t>
  </si>
  <si>
    <t>LMG 1 blocks
NITROGEN</t>
  </si>
  <si>
    <t>CoP reference</t>
  </si>
  <si>
    <t>Management practices</t>
  </si>
  <si>
    <t>Minimum or additional</t>
  </si>
  <si>
    <t>Yes/Partial/No</t>
  </si>
  <si>
    <t>Expected date
of completion</t>
  </si>
  <si>
    <t>Actual date
of completion</t>
  </si>
  <si>
    <t>Evidence</t>
  </si>
  <si>
    <t>Review date</t>
  </si>
  <si>
    <t>Nutrient Management Plan prepared</t>
  </si>
  <si>
    <t>Minimum</t>
  </si>
  <si>
    <t>YES</t>
  </si>
  <si>
    <t>5.4.1</t>
  </si>
  <si>
    <t>Manage Fertiliser Handling, Transport, and Storage</t>
  </si>
  <si>
    <t>5.4.2</t>
  </si>
  <si>
    <t>Calibrate fertiliser spreader equipment annually</t>
  </si>
  <si>
    <t>5.4.3</t>
  </si>
  <si>
    <t>Maintain irrigation systems</t>
  </si>
  <si>
    <t>5.4.4</t>
  </si>
  <si>
    <t>Fertiliser spreading operators are trained and competent</t>
  </si>
  <si>
    <t>5.4.6</t>
  </si>
  <si>
    <t>Use border controls near waterways</t>
  </si>
  <si>
    <t>5.5.3.2</t>
  </si>
  <si>
    <t>5.5.7</t>
  </si>
  <si>
    <t>Use well granulated fertilisers for ground application to minimise off-target drift</t>
  </si>
  <si>
    <t>5.6.5</t>
  </si>
  <si>
    <t>Minimise fallow periods</t>
  </si>
  <si>
    <t>5.4.10</t>
  </si>
  <si>
    <t>Construct treatment wetlands or protect existing wetlands</t>
  </si>
  <si>
    <t>Additional</t>
  </si>
  <si>
    <t>5.4.7</t>
  </si>
  <si>
    <t>Implement controlled traffic farming (CTF)</t>
  </si>
  <si>
    <t>5.4.8</t>
  </si>
  <si>
    <t>Adopt new cultivation and planting technologies</t>
  </si>
  <si>
    <t>5.4.9</t>
  </si>
  <si>
    <t>Retire or manage marginal land</t>
  </si>
  <si>
    <t>5.5.2</t>
  </si>
  <si>
    <t>Prepare crop nutrient budgets</t>
  </si>
  <si>
    <t>5.5.3.3</t>
  </si>
  <si>
    <t>Nitrate Quick Test</t>
  </si>
  <si>
    <t>5.5.3.4</t>
  </si>
  <si>
    <t>5.5.3.5</t>
  </si>
  <si>
    <t>5.5.3.7</t>
  </si>
  <si>
    <t>Leaf/tissue testing</t>
  </si>
  <si>
    <t>5.5.3.8</t>
  </si>
  <si>
    <t>Representative soil sampling</t>
  </si>
  <si>
    <t>5.5.3.9</t>
  </si>
  <si>
    <t>Document soil sampling protocol</t>
  </si>
  <si>
    <t>5.5.4</t>
  </si>
  <si>
    <t>Use split fertiliser applications</t>
  </si>
  <si>
    <t>5.5.5</t>
  </si>
  <si>
    <t>Use enhanced fertiliser products</t>
  </si>
  <si>
    <t>5.5.6</t>
  </si>
  <si>
    <t>Use GPS-based or targeted application methods</t>
  </si>
  <si>
    <t>5.6.1</t>
  </si>
  <si>
    <t>Assess soil type, structure, drainage, and profile</t>
  </si>
  <si>
    <t>5.6.10</t>
  </si>
  <si>
    <t>Use catch crops</t>
  </si>
  <si>
    <t>5.6.2</t>
  </si>
  <si>
    <t>Maintain soil pH at crop-optimal levels</t>
  </si>
  <si>
    <t>5.6.3</t>
  </si>
  <si>
    <t>Assess and manage soil compaction</t>
  </si>
  <si>
    <t>5.6.4</t>
  </si>
  <si>
    <t xml:space="preserve">Minimise tillage </t>
  </si>
  <si>
    <t>5.6.6</t>
  </si>
  <si>
    <t>Use cover crops to improve soil health</t>
  </si>
  <si>
    <t>5.6.7</t>
  </si>
  <si>
    <t>Budget and monitor soil moisture</t>
  </si>
  <si>
    <t>5.6.8</t>
  </si>
  <si>
    <t>Monitor soil organic matter</t>
  </si>
  <si>
    <t>5.6.9</t>
  </si>
  <si>
    <t>Monitor soil biology</t>
  </si>
  <si>
    <t>LMG 2 blocks
NITROGEN</t>
  </si>
  <si>
    <t>LMG 3 blocks
NITROGEN</t>
  </si>
  <si>
    <t>PARTIAL</t>
  </si>
  <si>
    <t>5.4.5</t>
  </si>
  <si>
    <t>Implement erosion and sediment controls (for P loss risk)</t>
  </si>
  <si>
    <t>NO</t>
  </si>
  <si>
    <t>The table below can be used to record your actions within your nutrient management plan that are not covered by the practices listed in the LMG tables (e.g. actions that may contribute to your goals). Links to each LMG table are provided at the top to avoid double entry into this table.</t>
  </si>
  <si>
    <t>LMG 1 actions</t>
  </si>
  <si>
    <t>LMG 2 actions</t>
  </si>
  <si>
    <t>LMG 3 actions</t>
  </si>
  <si>
    <t>Expected date of completion</t>
  </si>
  <si>
    <t>1.2 Blocks</t>
  </si>
  <si>
    <t>Lookup biophysical risk</t>
  </si>
  <si>
    <t>AMBER</t>
  </si>
  <si>
    <t>Leased</t>
  </si>
  <si>
    <t>RED</t>
  </si>
  <si>
    <t>Lookup N risk</t>
  </si>
  <si>
    <t>LMG</t>
  </si>
  <si>
    <t>REDRED</t>
  </si>
  <si>
    <t>REDAMBER</t>
  </si>
  <si>
    <t>REDGREEN</t>
  </si>
  <si>
    <t>AMBERRED</t>
  </si>
  <si>
    <t>AMBERAMBER</t>
  </si>
  <si>
    <t>AMBERGREEN</t>
  </si>
  <si>
    <t>GREENGREEN</t>
  </si>
  <si>
    <t>GREENAMBER</t>
  </si>
  <si>
    <t>GREENRED</t>
  </si>
  <si>
    <t>&lt;1,000</t>
  </si>
  <si>
    <t>1,300 - 1,600</t>
  </si>
  <si>
    <t>&gt; 1,600</t>
  </si>
  <si>
    <t>High (&gt; 150)</t>
  </si>
  <si>
    <t>Nutrient Management Plan is updated and reviewed annually</t>
  </si>
  <si>
    <t>5.5.3.1</t>
  </si>
  <si>
    <t>Annual testing if nutrient imbalance is detected</t>
  </si>
  <si>
    <t>All access ways should be raised</t>
  </si>
  <si>
    <t>Category</t>
  </si>
  <si>
    <t>Erosion control</t>
  </si>
  <si>
    <t>Sediment control</t>
  </si>
  <si>
    <t>Intercept overland flow from catchments above with the use of interception drains, diversion bunding, culverts, and benched headlands</t>
  </si>
  <si>
    <t xml:space="preserve">Grassed swales are installed where appropriate. </t>
  </si>
  <si>
    <t>Use cover crops where possible in your operation to avoid bare/fallow soil, especially during winter.</t>
  </si>
  <si>
    <t xml:space="preserve">Install and maintain vegetated buffer strips at the edges of your block or orchard to intercept runoff water. </t>
  </si>
  <si>
    <t>Where appropriate use wheel track ripping or wheel track dyking to increase infiltration on compacted wheel tracks (excluding spray tracks).</t>
  </si>
  <si>
    <t>Consider reducing row length to &lt; 200 m. Alternatively, install contour drains, or sow in row cross contour vegetative strips.</t>
  </si>
  <si>
    <r>
      <t xml:space="preserve">Production
</t>
    </r>
    <r>
      <rPr>
        <i/>
        <sz val="12"/>
        <color theme="3"/>
        <rFont val="Avenir Next LT Pro"/>
        <family val="2"/>
        <scheme val="minor"/>
      </rPr>
      <t>e.g. maximise crop yield, increase soil health to support long-term productivity</t>
    </r>
  </si>
  <si>
    <r>
      <t xml:space="preserve">Financial
</t>
    </r>
    <r>
      <rPr>
        <i/>
        <sz val="12"/>
        <color theme="3"/>
        <rFont val="Avenir Next LT Pro"/>
        <family val="2"/>
        <scheme val="minor"/>
      </rPr>
      <t>e.g. reduce fertiliser costs and improve nutrient use efficiency</t>
    </r>
  </si>
  <si>
    <r>
      <t xml:space="preserve">Environmental
</t>
    </r>
    <r>
      <rPr>
        <i/>
        <sz val="12"/>
        <color theme="3"/>
        <rFont val="Avenir Next LT Pro"/>
        <family val="2"/>
        <scheme val="minor"/>
      </rPr>
      <t>e.g. reduce nitrogen leaching from high-risk blocks, minimise sediment and phosphorus runoff</t>
    </r>
  </si>
  <si>
    <r>
      <t xml:space="preserve">Personal
</t>
    </r>
    <r>
      <rPr>
        <i/>
        <sz val="12"/>
        <color theme="3"/>
        <rFont val="Avenir Next LT Pro"/>
        <family val="2"/>
        <scheme val="minor"/>
      </rPr>
      <t>e.g. a clear plan reduces audit burden, leave a positive legacy on the land</t>
    </r>
  </si>
  <si>
    <t>Action to be completed + frequency</t>
  </si>
  <si>
    <t>4. LMG tables</t>
  </si>
  <si>
    <t>5. Action plan</t>
  </si>
  <si>
    <t>4a. LAND MANAGEMENT GROUPING 1 - PRACTICES</t>
  </si>
  <si>
    <t>5. ACTION PLAN</t>
  </si>
  <si>
    <t>4b. LAND MANAGEMENT GROUPING 2 - PRACTICES</t>
  </si>
  <si>
    <t>4c. LAND MANAGEMENT GROUPING 3 - PRACTICES</t>
  </si>
  <si>
    <t>4d. PRACTICES FOR P LOSS</t>
  </si>
  <si>
    <r>
      <t>Productive area</t>
    </r>
    <r>
      <rPr>
        <sz val="12"/>
        <color theme="3"/>
        <rFont val="Avenir Next LT Pro"/>
        <family val="2"/>
        <scheme val="minor"/>
      </rPr>
      <t xml:space="preserve"> (ha)</t>
    </r>
  </si>
  <si>
    <r>
      <t>Annual rainfall</t>
    </r>
    <r>
      <rPr>
        <sz val="12"/>
        <color theme="3"/>
        <rFont val="Avenir Next LT Pro"/>
        <family val="2"/>
        <scheme val="minor"/>
      </rPr>
      <t xml:space="preserve"> (mm)</t>
    </r>
  </si>
  <si>
    <r>
      <rPr>
        <b/>
        <sz val="14"/>
        <color theme="1"/>
        <rFont val="Avenir Next LT Pro"/>
        <family val="2"/>
        <scheme val="minor"/>
      </rPr>
      <t>Minimum</t>
    </r>
    <r>
      <rPr>
        <sz val="14"/>
        <color theme="1"/>
        <rFont val="Avenir Next LT Pro"/>
        <family val="2"/>
        <scheme val="minor"/>
      </rPr>
      <t xml:space="preserve"> practices achieved</t>
    </r>
  </si>
  <si>
    <r>
      <rPr>
        <b/>
        <sz val="14"/>
        <color theme="1"/>
        <rFont val="Avenir Next LT Pro"/>
        <family val="2"/>
        <scheme val="minor"/>
      </rPr>
      <t>Additional</t>
    </r>
    <r>
      <rPr>
        <sz val="14"/>
        <color theme="1"/>
        <rFont val="Avenir Next LT Pro"/>
        <family val="2"/>
        <scheme val="minor"/>
      </rPr>
      <t xml:space="preserve"> practices achieved</t>
    </r>
  </si>
  <si>
    <r>
      <t xml:space="preserve">Comments
</t>
    </r>
    <r>
      <rPr>
        <i/>
        <sz val="12"/>
        <color theme="3"/>
        <rFont val="Avenir Next LT Pro"/>
        <family val="2"/>
        <scheme val="minor"/>
      </rPr>
      <t>(justification if N/A)</t>
    </r>
  </si>
  <si>
    <t>Plan nutrient rates and timing based on crop needs - fertiliser recommendations</t>
  </si>
  <si>
    <t>Test soil fertility annually for 3 years, then every 3 years (leaf/tissue testing if needed)</t>
  </si>
  <si>
    <t>Representative soil testing for mineral N to inform nutrient budgets (leaf/tissue testing if needed)</t>
  </si>
  <si>
    <t>Representative soil testing for mineral N at the beginning and end of each crop to inform nutrient budgets (leaf/tissue testing if needed)</t>
  </si>
  <si>
    <t>Test soil annually for PMN for 3 years, then every 5 years</t>
  </si>
  <si>
    <t>Minimise water entering the block</t>
  </si>
  <si>
    <t xml:space="preserve">Where appropriate install vegetated buffer strips – special attention needs to be paid to minimising channelised flow. Consider using decanting earth bunds or Sediment Retention Ponds to prevent uncontrolled runoff water escaping the block. </t>
  </si>
  <si>
    <t xml:space="preserve">Construct Decanting Earth Bunds or Sediment Retention Ponds (SRPs). Where erosion rates are greater than 7 t/ha, vegetated buffer strips may become overwhelmed or have considerable channelised flow, making them ineffective. </t>
  </si>
  <si>
    <t>Moderate (61-150)</t>
  </si>
  <si>
    <t>&lt;1,000Low (&lt; 60)</t>
  </si>
  <si>
    <t>&lt;1,000Moderate (61-150)</t>
  </si>
  <si>
    <t>&lt;1,000High (&gt; 150)</t>
  </si>
  <si>
    <t>1,000 - 1,300Low (&lt; 60)</t>
  </si>
  <si>
    <t>1,000 - 1,300Moderate (61-150)</t>
  </si>
  <si>
    <t>1,000 - 1,300High (&gt; 150)</t>
  </si>
  <si>
    <t>1,300 - 1,600Low (&lt; 60)</t>
  </si>
  <si>
    <t>1,300 - 1,600Moderate (61-150)</t>
  </si>
  <si>
    <t>1,300 - 1,600High (&gt; 150)</t>
  </si>
  <si>
    <t>&gt; 1,600Low (&lt; 60)</t>
  </si>
  <si>
    <t>&gt; 1,600Moderate (61-150)</t>
  </si>
  <si>
    <t>&gt; 1,600High (&gt; 150)</t>
  </si>
  <si>
    <t>Maintain good ground cover with long dense vegetation or coarse mulch. Increase infiltration through higher soil organic matter and mechanical aeration.</t>
  </si>
  <si>
    <t>Level the ground to reduce channelised flow.</t>
  </si>
  <si>
    <r>
      <t>Soil Profile Available Water</t>
    </r>
    <r>
      <rPr>
        <sz val="12"/>
        <color theme="3"/>
        <rFont val="Avenir Next LT Pro"/>
        <family val="2"/>
        <scheme val="minor"/>
      </rPr>
      <t xml:space="preserve"> (mm)</t>
    </r>
  </si>
  <si>
    <r>
      <t xml:space="preserve">Each Land Management Grouping (LMG) has a set of minimum and additional practices for growers to implement. Practices for mitigating P loss are provided in tab 4d LMGs for P.
The blocks assigned to LMG 1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t>
    </r>
    <r>
      <rPr>
        <sz val="12"/>
        <color theme="1"/>
        <rFont val="Avenir Next LT Pro"/>
        <family val="2"/>
        <scheme val="minor"/>
      </rPr>
      <t xml:space="preserve"> </t>
    </r>
    <r>
      <rPr>
        <b/>
        <sz val="12"/>
        <color theme="1"/>
        <rFont val="Avenir Next LT Pro"/>
        <family val="2"/>
        <scheme val="minor"/>
      </rPr>
      <t>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</si>
  <si>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r>
      <t xml:space="preserve">Each Land Management Grouping (LMG) has a set of minimum and additional practices for growers to implement. Practices for mitigating P loss are provided in tab 4d LMGs for P.
The blocks assigned to LMG 2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 and 25%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</si>
  <si>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t>5.5.1</t>
  </si>
  <si>
    <t>Follow Code of Practice described practices for cultivation, harvest and postharvest block management.</t>
  </si>
  <si>
    <t>COP reference / category / management area</t>
  </si>
  <si>
    <t>Actual date of completion</t>
  </si>
  <si>
    <t>Comments</t>
  </si>
  <si>
    <t>This workbook is designed to support growers to develop and maintain a Nutrient Management Plan (NMP) that follows the Nutrient Management Code of Practice. It steps through the approach to identify and assess nutrient loss risk for your operation, identifying practices to manage those risks, and keeping records of what you’re doing and why.
It includes steps to help you:
•	Identify what level of nutrient management planning you need based on your level of risk
•	Look at nutrient risks for each block or Land Management Group (groups of blocks)
•	Identify which practices meet the minimum requirements — and where you might need to go further
•	Record your decisions, actions, and point to supporting information
•	Keep your plan up to date as things change (crops, seasons, or farm setup)
Your NMP will form part of your farm plan. You don’t have to use this exact workbook, but it’s a helpful tool to make sure your nutrient planning is clear, consistent, and meets the criteria of a Nutrient Management Plan as set out in the Code of Practice.</t>
  </si>
  <si>
    <t>Amber</t>
  </si>
  <si>
    <t>Red</t>
  </si>
  <si>
    <t>Very Low / Green</t>
  </si>
  <si>
    <t>VERY LOW/GREEN</t>
  </si>
  <si>
    <t>Practices for Amber blocks</t>
  </si>
  <si>
    <t>Practices for Red blocks</t>
  </si>
  <si>
    <t>Practices for Very Low / Green blocks</t>
  </si>
  <si>
    <r>
      <t xml:space="preserve">The risk of phosphorus loss is based on erosion risk - see Section 4.3 of the Nutrient Management Code of Practice for more information.
The blocks assigned to each risk category (very low, green, amber, and red), based on the risk assessment results (tab 3) are provided on the left of this sheet.
</t>
    </r>
    <r>
      <rPr>
        <b/>
        <sz val="12"/>
        <color theme="1"/>
        <rFont val="Avenir Next LT Pro"/>
        <family val="2"/>
        <scheme val="minor"/>
      </rPr>
      <t>Growers must work towards achieving 100% of Minimum practices listed for each block, in each category.</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Please refer to the Erosion &amp; Sediment Control Code of Practice for more information on each practice.</t>
    </r>
  </si>
  <si>
    <t>Practices for P loss</t>
  </si>
  <si>
    <t>Minimum and Additional practices, with space to record actions, for all blocks in LMG 1 for Nitrogen</t>
  </si>
  <si>
    <t>Minimum and Additional practices, with space to record actions, for all blocks in LMG 2 for Nitrogen</t>
  </si>
  <si>
    <t>Minimum and Additional practices, with space to record actions, for all blocks in LMG 3 for Nitrogen</t>
  </si>
  <si>
    <t>Minimum and Additional practices, with space to record actions, for all blocks, across Very Low, Green, Amber, and Red risks</t>
  </si>
  <si>
    <t>Table to enter in actions relating to nutrient management planning at a block, operation, or catchment scale.</t>
  </si>
  <si>
    <r>
      <t xml:space="preserve">Each Land Management Grouping (LMG) has a set of minimum and additional practices for growers to implement. Practices for mitigating P loss are provided in tab 4d LMGs for P.
The blocks assigned to LMG 3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t>
    </r>
    <r>
      <rPr>
        <b/>
        <sz val="12"/>
        <color theme="1"/>
        <rFont val="Avenir Next LT Pro"/>
        <family val="2"/>
        <scheme val="minor"/>
      </rPr>
      <t xml:space="preserve"> Growers must work towards achieving 100% of Minimum practices and 50%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</si>
  <si>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t>Existing or new action</t>
  </si>
  <si>
    <t>Existing</t>
  </si>
  <si>
    <t>New</t>
  </si>
  <si>
    <r>
      <t xml:space="preserve">Disclaimer: </t>
    </r>
    <r>
      <rPr>
        <sz val="12"/>
        <rFont val="Avenir Next LT Pro"/>
        <family val="2"/>
        <scheme val="minor"/>
      </rPr>
      <t>Horticulture New Zealand and Agrilink NZ do not accept any responsibility or liability whatsoever for any error of fact, omission, interpretation or opinion that may be present, however it may have occurred.</t>
    </r>
  </si>
  <si>
    <r>
      <t xml:space="preserve">Total annual nitrogen applied </t>
    </r>
    <r>
      <rPr>
        <sz val="12"/>
        <color theme="3"/>
        <rFont val="Avenir Next LT Pro"/>
        <family val="2"/>
        <scheme val="minor"/>
      </rPr>
      <t>(kg N/ha)</t>
    </r>
  </si>
  <si>
    <t>Nitrogen use risk</t>
  </si>
  <si>
    <t>Biophysical risk</t>
  </si>
  <si>
    <t>Step 1: Biophysical risk</t>
  </si>
  <si>
    <t>Step 2: Potential nitrogen fertiliser rate risk</t>
  </si>
  <si>
    <t>Have you applied more than 75 kg N/ha in a single application?</t>
  </si>
  <si>
    <t>2a. RISK OF UNCONTROLLED NITROGEN LOSS</t>
  </si>
  <si>
    <r>
      <t>Land Management Grouping</t>
    </r>
    <r>
      <rPr>
        <sz val="12"/>
        <color theme="3"/>
        <rFont val="Avenir Next LT Pro"/>
        <family val="2"/>
        <scheme val="major"/>
      </rPr>
      <t xml:space="preserve"> (LMG)</t>
    </r>
  </si>
  <si>
    <t>2b. RISK OF PHOSPHORUS LOSS</t>
  </si>
  <si>
    <r>
      <t xml:space="preserve">Block row length </t>
    </r>
    <r>
      <rPr>
        <sz val="12"/>
        <color theme="3"/>
        <rFont val="Avenir Next LT Pro"/>
        <family val="2"/>
        <scheme val="minor"/>
      </rPr>
      <t>(m)</t>
    </r>
  </si>
  <si>
    <r>
      <t xml:space="preserve">Phosphorus loss risk
</t>
    </r>
    <r>
      <rPr>
        <sz val="12"/>
        <color theme="3"/>
        <rFont val="Avenir Next LT Pro"/>
        <family val="2"/>
        <scheme val="major"/>
      </rPr>
      <t>(i.e. erosion risk)</t>
    </r>
  </si>
  <si>
    <r>
      <t xml:space="preserve">Slope
</t>
    </r>
    <r>
      <rPr>
        <sz val="12"/>
        <color theme="3"/>
        <rFont val="Avenir Next LT Pro"/>
        <family val="2"/>
        <scheme val="minor"/>
      </rPr>
      <t>(degrees)</t>
    </r>
  </si>
  <si>
    <r>
      <t xml:space="preserve">Is the soil texture sand or loamy sand?
</t>
    </r>
    <r>
      <rPr>
        <sz val="12"/>
        <color theme="3"/>
        <rFont val="Avenir Next LT Pro"/>
        <family val="2"/>
        <scheme val="minor"/>
      </rPr>
      <t>(least likely to erode)</t>
    </r>
  </si>
  <si>
    <t>Is soil uncultivated or &lt; 25% bare at any time of the year?</t>
  </si>
  <si>
    <t>3. RISK SUMMARY</t>
  </si>
  <si>
    <t>The tables below summarise your results from tab 2a N loss risk and 2b P loss risk.</t>
  </si>
  <si>
    <r>
      <t>Block erosivity</t>
    </r>
    <r>
      <rPr>
        <sz val="12"/>
        <color theme="3"/>
        <rFont val="Avenir Next LT Pro"/>
        <family val="2"/>
        <scheme val="minor"/>
      </rPr>
      <t xml:space="preserve"> 
(see map ESC CoP Page 70)</t>
    </r>
  </si>
  <si>
    <t>Low</t>
  </si>
  <si>
    <t>Moderate</t>
  </si>
  <si>
    <t>High</t>
  </si>
  <si>
    <t>Block erosivity</t>
  </si>
  <si>
    <t>sandy &gt;5 deg</t>
  </si>
  <si>
    <t>&lt; 3 deg mod eros</t>
  </si>
  <si>
    <t>&lt;4 deg, mod eros, &lt; 200m row</t>
  </si>
  <si>
    <t>Phosphorus loss risk</t>
  </si>
  <si>
    <t>Blank</t>
  </si>
  <si>
    <r>
      <t>This table assists growers in completing the risk assessment for uncontrolled nitrogen loss, which can be found in</t>
    </r>
    <r>
      <rPr>
        <i/>
        <sz val="11"/>
        <rFont val="Avenir Next LT Pro"/>
        <family val="2"/>
        <scheme val="minor"/>
      </rPr>
      <t xml:space="preserve"> </t>
    </r>
    <r>
      <rPr>
        <sz val="11"/>
        <rFont val="Avenir Next LT Pro"/>
        <family val="2"/>
        <scheme val="minor"/>
      </rPr>
      <t xml:space="preserve">Section 4.2 in the Nutrient Management Code of Practice.
This table will help you calculate your risk of uncontrolled nitrogen loss and assign LMGs to your blocks, based on the level of risk identified.
Each LMG relates to a set of required practices to manage the level of risk.
Blocks can be defined at the scale at which decisions are made and practices implemented, and/or delineated based on factors such as crop type, soil type, topography, or practices (e.g. fertiliser use, irrigation, or cultivation).
</t>
    </r>
    <r>
      <rPr>
        <b/>
        <sz val="11"/>
        <color theme="3"/>
        <rFont val="Avenir Next LT Pro"/>
        <family val="2"/>
        <scheme val="minor"/>
      </rPr>
      <t>Instructions:</t>
    </r>
    <r>
      <rPr>
        <sz val="11"/>
        <rFont val="Avenir Next LT Pro"/>
        <family val="2"/>
        <scheme val="minor"/>
      </rPr>
      <t xml:space="preserve">
Enter in your Block IDs, crop(s), productive areas, and information to assess biophysical risk and potential nitrogen fertiliser rate risk.
Ensure you have entered in all blocks where you will be operating commercial horticulture activities for the next 12 months.
The table will use the information entered to allocate a level of risk, based on the decision trees in the code of practice.</t>
    </r>
    <r>
      <rPr>
        <b/>
        <sz val="11"/>
        <rFont val="Avenir Next LT Pro"/>
        <family val="2"/>
        <scheme val="minor"/>
      </rPr>
      <t xml:space="preserve">
</t>
    </r>
    <r>
      <rPr>
        <sz val="11"/>
        <rFont val="Avenir Next LT Pro"/>
        <family val="2"/>
        <scheme val="minor"/>
      </rPr>
      <t>The risks are combined to allocate each block a Land Management Grouping.
A summary of all blocks and LMGs can be found in tab '3 Risk summary'.
There is space for 100 blocks. If you require more rows, then it would be advised to use multiple workbooks per enterprise for example, to more easily manage your data.</t>
    </r>
  </si>
  <si>
    <r>
      <t xml:space="preserve">This table assists growers in completing the risk assessment for uncontrolled phosphorus loss, which can be found in Section 4.2 in the Nutrient Management Code of Practice.
The most significant contributor to phosphorus loss in horticultural systems is through soil and sediment loss.
By completing the Erosion Risk Assessment for each block, the level of risk recorded will direct growers to a set of practices to implement (tab 4d).
This table, which records key information required to complete the Erosion Risk Assessment, can be used as part of your Erosion and Sediment Control Plan, for growers that cultivate.
Growers in the Very Low category (e.g. orchardists) do not need to complete this table (past column E) or prepare an ESCP. 
Refer to the tab, 4d Practices for P loss, to understand what practices are to be implemented on each block, based on the level of risk.
</t>
    </r>
    <r>
      <rPr>
        <b/>
        <sz val="11"/>
        <color theme="3"/>
        <rFont val="Avenir Next LT Pro"/>
        <family val="2"/>
        <scheme val="minor"/>
      </rPr>
      <t>Instructions:</t>
    </r>
    <r>
      <rPr>
        <sz val="11"/>
        <rFont val="Avenir Next LT Pro"/>
        <family val="2"/>
        <scheme val="minor"/>
      </rPr>
      <t xml:space="preserve">
Your Block IDs and productive areas are copied across from 2a N loss risk.
As you fill out the table from left to right, cells will change colour, depending on whether further information is required to assign a level of risk.
Continue entering in information until a phosphorus loss risk is assigned. 
As this follows the Erosion Risk Assessment, feel free to use the flow chart in the Code of Practice instead.
</t>
    </r>
    <r>
      <rPr>
        <b/>
        <sz val="11"/>
        <color rgb="FFFF0000"/>
        <rFont val="Avenir Next LT Pro"/>
        <family val="2"/>
        <scheme val="minor"/>
      </rPr>
      <t>The formatting in this tab is still in development.</t>
    </r>
  </si>
  <si>
    <t>Erosivity map</t>
  </si>
  <si>
    <t>2a. N loss risk</t>
  </si>
  <si>
    <t>2b. P loss risk</t>
  </si>
  <si>
    <t>Space to record blocks and enter details to undertake an N loss risk assessment.</t>
  </si>
  <si>
    <t>Space to undertake a P loss (erosion) risk assessment.</t>
  </si>
  <si>
    <t>3. Risk summary</t>
  </si>
  <si>
    <t>Table that summarises N and P risk assessment results from 2a and 2b.</t>
  </si>
  <si>
    <t>Draft for consultation - Final version planned early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</si>
</sst>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Avenir Next LT Pro"/>
      <family val="2"/>
      <scheme val="minor"/>
    </font>
    <font>
      <sz val="12"/>
      <color theme="1"/>
      <name val="Avenir Next LT Pro"/>
      <family val="2"/>
      <scheme val="minor"/>
    </font>
    <font>
      <sz val="11"/>
      <color theme="1"/>
      <name val="Avenir Next LT Pro"/>
      <family val="2"/>
      <scheme val="major"/>
    </font>
    <font>
      <u/>
      <sz val="11"/>
      <color theme="10"/>
      <name val="Avenir Next LT Pro"/>
      <family val="2"/>
      <scheme val="minor"/>
    </font>
    <font>
      <sz val="11"/>
      <color theme="1"/>
      <name val="Avenir Next LT Pro"/>
      <family val="2"/>
      <scheme val="minor"/>
    </font>
    <font>
      <sz val="26"/>
      <color theme="1"/>
      <name val="Aptos Black"/>
      <family val="2"/>
    </font>
    <font>
      <b/>
      <sz val="12"/>
      <color rgb="FF4E6976"/>
      <name val="Avenir Next LT Pro"/>
      <family val="2"/>
      <scheme val="minor"/>
    </font>
    <font>
      <sz val="12"/>
      <color theme="1"/>
      <name val="Lato"/>
      <family val="2"/>
    </font>
    <font>
      <sz val="11"/>
      <color theme="1"/>
      <name val="Lato"/>
      <family val="2"/>
    </font>
    <font>
      <b/>
      <sz val="11"/>
      <color theme="1"/>
      <name val="Avenir Next LT Pro"/>
      <family val="2"/>
      <scheme val="minor"/>
    </font>
    <font>
      <sz val="8"/>
      <name val="Avenir Next LT Pro"/>
      <family val="2"/>
      <scheme val="minor"/>
    </font>
    <font>
      <b/>
      <sz val="11"/>
      <color theme="3"/>
      <name val="Avenir Next LT Pro"/>
      <family val="2"/>
      <scheme val="minor"/>
    </font>
    <font>
      <b/>
      <sz val="12"/>
      <color theme="1"/>
      <name val="Avenir Next LT Pro"/>
      <family val="2"/>
      <scheme val="minor"/>
    </font>
    <font>
      <sz val="26"/>
      <color theme="4"/>
      <name val="Aptos Black"/>
      <family val="2"/>
    </font>
    <font>
      <b/>
      <sz val="11"/>
      <color theme="1"/>
      <name val="Avenir Next LT Pro"/>
      <family val="2"/>
      <scheme val="major"/>
    </font>
    <font>
      <b/>
      <sz val="11"/>
      <color theme="3"/>
      <name val="Avenir Next LT Pro"/>
      <family val="2"/>
      <scheme val="major"/>
    </font>
    <font>
      <b/>
      <sz val="12"/>
      <color theme="3"/>
      <name val="Avenir Next LT Pro"/>
      <family val="2"/>
      <scheme val="major"/>
    </font>
    <font>
      <sz val="12"/>
      <color theme="3"/>
      <name val="Avenir Next LT Pro"/>
      <family val="2"/>
      <scheme val="major"/>
    </font>
    <font>
      <b/>
      <sz val="14"/>
      <color theme="3"/>
      <name val="Avenir Next LT Pro"/>
      <family val="2"/>
      <scheme val="major"/>
    </font>
    <font>
      <b/>
      <sz val="26"/>
      <color theme="4"/>
      <name val="Avenir Next LT Pro"/>
      <family val="2"/>
      <scheme val="minor"/>
    </font>
    <font>
      <i/>
      <sz val="11"/>
      <color theme="1"/>
      <name val="Avenir Next LT Pro"/>
      <family val="2"/>
      <scheme val="minor"/>
    </font>
    <font>
      <b/>
      <sz val="14"/>
      <color theme="3"/>
      <name val="Avenir Next LT Pro"/>
      <family val="2"/>
      <scheme val="minor"/>
    </font>
    <font>
      <b/>
      <sz val="12"/>
      <color theme="3"/>
      <name val="Avenir Next LT Pro"/>
      <family val="2"/>
      <scheme val="minor"/>
    </font>
    <font>
      <i/>
      <sz val="12"/>
      <color theme="3"/>
      <name val="Avenir Next LT Pro"/>
      <family val="2"/>
      <scheme val="minor"/>
    </font>
    <font>
      <b/>
      <sz val="14"/>
      <color rgb="FF4E6976"/>
      <name val="Avenir Next LT Pro"/>
      <family val="2"/>
      <scheme val="minor"/>
    </font>
    <font>
      <i/>
      <sz val="11"/>
      <color theme="3"/>
      <name val="Avenir Next LT Pro"/>
      <family val="2"/>
      <scheme val="minor"/>
    </font>
    <font>
      <sz val="11"/>
      <color theme="3"/>
      <name val="Avenir Next LT Pro"/>
      <family val="2"/>
      <scheme val="minor"/>
    </font>
    <font>
      <b/>
      <sz val="20"/>
      <color theme="1"/>
      <name val="Avenir Next LT Pro"/>
      <family val="2"/>
      <scheme val="minor"/>
    </font>
    <font>
      <sz val="10"/>
      <color theme="1"/>
      <name val="Avenir Next LT Pro"/>
      <family val="2"/>
      <scheme val="minor"/>
    </font>
    <font>
      <sz val="20"/>
      <color theme="1"/>
      <name val="Avenir Next LT Pro"/>
      <family val="2"/>
      <scheme val="minor"/>
    </font>
    <font>
      <sz val="12"/>
      <color theme="3"/>
      <name val="Avenir Next LT Pro"/>
      <family val="2"/>
      <scheme val="minor"/>
    </font>
    <font>
      <b/>
      <sz val="26"/>
      <color theme="1"/>
      <name val="Aptos Black"/>
      <family val="2"/>
    </font>
    <font>
      <sz val="14"/>
      <color theme="1"/>
      <name val="Avenir Next LT Pro"/>
      <family val="2"/>
      <scheme val="minor"/>
    </font>
    <font>
      <b/>
      <sz val="14"/>
      <color theme="1"/>
      <name val="Avenir Next LT Pro"/>
      <family val="2"/>
      <scheme val="minor"/>
    </font>
    <font>
      <b/>
      <sz val="18"/>
      <color theme="1"/>
      <name val="Avenir Next LT Pro"/>
      <family val="2"/>
      <scheme val="minor"/>
    </font>
    <font>
      <b/>
      <u/>
      <sz val="11"/>
      <color theme="3"/>
      <name val="Avenir Next LT Pro"/>
      <family val="2"/>
      <scheme val="minor"/>
    </font>
    <font>
      <sz val="10"/>
      <name val="Avenir Next LT Pro"/>
      <family val="2"/>
      <scheme val="minor"/>
    </font>
    <font>
      <sz val="12"/>
      <name val="Avenir Next LT Pro"/>
      <family val="2"/>
      <scheme val="minor"/>
    </font>
    <font>
      <b/>
      <sz val="12"/>
      <name val="Avenir Next LT Pro"/>
      <family val="2"/>
      <scheme val="minor"/>
    </font>
    <font>
      <sz val="11"/>
      <name val="Avenir Next LT Pro"/>
      <family val="2"/>
      <scheme val="minor"/>
    </font>
    <font>
      <b/>
      <sz val="10"/>
      <color theme="3"/>
      <name val="Avenir Next LT Pro"/>
      <family val="2"/>
      <scheme val="major"/>
    </font>
    <font>
      <b/>
      <sz val="16"/>
      <color rgb="FFFF0000"/>
      <name val="Avenir Next LT Pro"/>
      <family val="2"/>
      <scheme val="minor"/>
    </font>
    <font>
      <sz val="16"/>
      <color theme="1"/>
      <name val="Avenir Next LT Pro"/>
      <family val="2"/>
      <scheme val="minor"/>
    </font>
    <font>
      <sz val="10"/>
      <color theme="1"/>
      <name val="Avenir Next LT Pro"/>
      <family val="2"/>
      <scheme val="major"/>
    </font>
    <font>
      <sz val="10"/>
      <color indexed="81"/>
      <name val="Avenir Next LT Pro"/>
      <family val="2"/>
      <scheme val="major"/>
    </font>
    <font>
      <sz val="11"/>
      <color theme="0"/>
      <name val="Avenir Next LT Pro"/>
      <family val="2"/>
      <scheme val="minor"/>
    </font>
    <font>
      <i/>
      <sz val="11"/>
      <name val="Avenir Next LT Pro"/>
      <family val="2"/>
      <scheme val="minor"/>
    </font>
    <font>
      <b/>
      <sz val="11"/>
      <name val="Avenir Next LT Pro"/>
      <family val="2"/>
      <scheme val="minor"/>
    </font>
    <font>
      <b/>
      <sz val="11"/>
      <color rgb="FFFF0000"/>
      <name val="Avenir Next LT Pro"/>
      <family val="2"/>
      <scheme val="minor"/>
    </font>
    <font>
      <b/>
      <sz val="26"/>
      <color theme="0"/>
      <name val="Aptos Black"/>
      <family val="2"/>
    </font>
    <font>
      <sz val="11"/>
      <color theme="0"/>
      <name val="Avenir Next LT Pro"/>
      <family val="2"/>
      <scheme val="major"/>
    </font>
    <font>
      <sz val="12"/>
      <color theme="0"/>
      <name val="Lato"/>
      <family val="2"/>
    </font>
    <font>
      <sz val="11"/>
      <color theme="0"/>
      <name val="Lato"/>
      <family val="2"/>
    </font>
  </fonts>
  <fills count="9">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E4EFEC"/>
        <bgColor indexed="64"/>
      </patternFill>
    </fill>
    <fill>
      <patternFill patternType="solid">
        <fgColor rgb="FFFFFFE5"/>
        <bgColor indexed="64"/>
      </patternFill>
    </fill>
    <fill>
      <patternFill patternType="solid">
        <fgColor theme="0" tint="-4.9989318521683403E-2"/>
        <bgColor indexed="64"/>
      </patternFill>
    </fill>
    <fill>
      <patternFill patternType="solid">
        <fgColor theme="3"/>
        <bgColor indexed="64"/>
      </patternFill>
    </fill>
    <fill>
      <patternFill patternType="solid">
        <fgColor theme="2" tint="0.79998168889431442"/>
        <bgColor indexed="64"/>
      </patternFill>
    </fill>
  </fills>
  <borders count="14">
    <border>
      <left/>
      <right/>
      <top/>
      <bottom/>
      <diagonal/>
    </border>
    <border>
      <left/>
      <right/>
      <top/>
      <bottom style="thick">
        <color rgb="FF4E6976"/>
      </bottom>
      <diagonal/>
    </border>
    <border>
      <left style="medium">
        <color theme="3"/>
      </left>
      <right style="medium">
        <color theme="3"/>
      </right>
      <top style="medium">
        <color theme="3"/>
      </top>
      <bottom style="medium">
        <color theme="3"/>
      </bottom>
      <diagonal/>
    </border>
    <border>
      <left/>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bottom/>
      <diagonal/>
    </border>
    <border>
      <left/>
      <right style="medium">
        <color theme="3"/>
      </right>
      <top/>
      <bottom style="medium">
        <color theme="3"/>
      </bottom>
      <diagonal/>
    </border>
    <border>
      <left style="medium">
        <color theme="3"/>
      </left>
      <right style="medium">
        <color theme="3"/>
      </right>
      <top/>
      <bottom style="medium">
        <color theme="3"/>
      </bottom>
      <diagonal/>
    </border>
    <border>
      <left style="medium">
        <color theme="3"/>
      </left>
      <right/>
      <top/>
      <bottom style="medium">
        <color theme="3"/>
      </bottom>
      <diagonal/>
    </border>
    <border>
      <left/>
      <right style="medium">
        <color theme="3"/>
      </right>
      <top style="medium">
        <color theme="3"/>
      </top>
      <bottom/>
      <diagonal/>
    </border>
    <border>
      <left style="medium">
        <color theme="3"/>
      </left>
      <right style="medium">
        <color theme="3"/>
      </right>
      <top style="medium">
        <color theme="3"/>
      </top>
      <bottom/>
      <diagonal/>
    </border>
    <border>
      <left style="medium">
        <color theme="3"/>
      </left>
      <right/>
      <top style="medium">
        <color theme="3"/>
      </top>
      <bottom/>
      <diagonal/>
    </border>
  </borders>
  <cellStyleXfs count="3">
    <xf numFmtId="0" fontId="0" fillId="0" borderId="0"/>
    <xf numFmtId="0" fontId="3" fillId="0" borderId="0" applyNumberFormat="0" applyFill="0" applyBorder="0" applyAlignment="0" applyProtection="0"/>
    <xf numFmtId="9" fontId="4" fillId="0" borderId="0" applyFont="0" applyFill="0" applyBorder="0" applyAlignment="0" applyProtection="0"/>
  </cellStyleXfs>
  <cellXfs count="172">
    <xf numFmtId="0" fontId="0" fillId="0" borderId="0" xfId="0"/>
    <xf numFmtId="0" fontId="0" fillId="0" borderId="0" xfId="0" applyAlignment="1">
      <alignment wrapText="1"/>
    </xf>
    <xf numFmtId="0" fontId="1" fillId="0" borderId="0" xfId="0" applyFont="1" applyAlignment="1">
      <alignment vertical="center"/>
    </xf>
    <xf numFmtId="0" fontId="2" fillId="0" borderId="0" xfId="0" applyFont="1"/>
    <xf numFmtId="0" fontId="2" fillId="2" borderId="0" xfId="0" applyFont="1" applyFill="1"/>
    <xf numFmtId="0" fontId="0" fillId="0" borderId="0" xfId="0" applyAlignment="1">
      <alignment horizontal="left"/>
    </xf>
    <xf numFmtId="0" fontId="0" fillId="0" borderId="0" xfId="0" applyAlignment="1">
      <alignment vertical="center"/>
    </xf>
    <xf numFmtId="0" fontId="0" fillId="0" borderId="0" xfId="0" applyAlignment="1">
      <alignment horizontal="center"/>
    </xf>
    <xf numFmtId="0" fontId="6" fillId="0" borderId="0" xfId="0" applyFont="1" applyAlignment="1">
      <alignment vertical="center"/>
    </xf>
    <xf numFmtId="0" fontId="0" fillId="0" borderId="0" xfId="0" applyAlignment="1">
      <alignment horizontal="center" wrapText="1"/>
    </xf>
    <xf numFmtId="0" fontId="8" fillId="0" borderId="0" xfId="0" applyFont="1"/>
    <xf numFmtId="0" fontId="1" fillId="0" borderId="0" xfId="0" applyFont="1"/>
    <xf numFmtId="0" fontId="8" fillId="0" borderId="0" xfId="0" applyFont="1" applyAlignment="1">
      <alignment vertical="center"/>
    </xf>
    <xf numFmtId="0" fontId="7" fillId="0" borderId="0" xfId="0" applyFont="1" applyAlignment="1">
      <alignment horizontal="left"/>
    </xf>
    <xf numFmtId="0" fontId="5" fillId="0" borderId="0" xfId="0" applyFont="1" applyAlignment="1">
      <alignment vertical="center"/>
    </xf>
    <xf numFmtId="0" fontId="9" fillId="0" borderId="0" xfId="0" applyFont="1"/>
    <xf numFmtId="0" fontId="31" fillId="0" borderId="0" xfId="0" applyFont="1" applyAlignment="1">
      <alignment vertical="center"/>
    </xf>
    <xf numFmtId="0" fontId="24" fillId="2" borderId="0" xfId="0" applyFont="1" applyFill="1" applyAlignment="1" applyProtection="1">
      <alignment horizontal="left" vertical="center"/>
      <protection hidden="1"/>
    </xf>
    <xf numFmtId="0" fontId="0" fillId="2" borderId="0" xfId="0" applyFill="1" applyProtection="1">
      <protection hidden="1"/>
    </xf>
    <xf numFmtId="0" fontId="11" fillId="4" borderId="2" xfId="0" applyFont="1" applyFill="1" applyBorder="1" applyAlignment="1" applyProtection="1">
      <alignment horizontal="left" vertical="center" wrapText="1" indent="1"/>
      <protection hidden="1"/>
    </xf>
    <xf numFmtId="0" fontId="26" fillId="4" borderId="2" xfId="0" applyFont="1" applyFill="1" applyBorder="1" applyAlignment="1" applyProtection="1">
      <alignment horizontal="left" vertical="center" wrapText="1" indent="4"/>
      <protection hidden="1"/>
    </xf>
    <xf numFmtId="0" fontId="0" fillId="2" borderId="0" xfId="0" applyFill="1" applyAlignment="1" applyProtection="1">
      <alignment vertical="center"/>
      <protection hidden="1"/>
    </xf>
    <xf numFmtId="0" fontId="22" fillId="4" borderId="2" xfId="0" applyFont="1" applyFill="1" applyBorder="1" applyAlignment="1" applyProtection="1">
      <alignment horizontal="left" vertical="center"/>
      <protection hidden="1"/>
    </xf>
    <xf numFmtId="0" fontId="22" fillId="4" borderId="2" xfId="0" applyFont="1" applyFill="1" applyBorder="1" applyAlignment="1" applyProtection="1">
      <alignment vertical="center" wrapText="1"/>
      <protection hidden="1"/>
    </xf>
    <xf numFmtId="0" fontId="0" fillId="0" borderId="0" xfId="0" applyProtection="1">
      <protection hidden="1"/>
    </xf>
    <xf numFmtId="0" fontId="29" fillId="0" borderId="0" xfId="0" applyFont="1" applyAlignment="1" applyProtection="1">
      <alignment horizontal="left"/>
      <protection hidden="1"/>
    </xf>
    <xf numFmtId="0" fontId="27" fillId="0" borderId="0" xfId="0" applyFont="1" applyAlignment="1" applyProtection="1">
      <alignment horizontal="left"/>
      <protection hidden="1"/>
    </xf>
    <xf numFmtId="0" fontId="0" fillId="0" borderId="0" xfId="0" applyAlignment="1" applyProtection="1">
      <alignment horizontal="center"/>
      <protection hidden="1"/>
    </xf>
    <xf numFmtId="0" fontId="1" fillId="2" borderId="0" xfId="0" applyFont="1" applyFill="1" applyAlignment="1" applyProtection="1">
      <alignment horizontal="left" vertical="top" wrapText="1"/>
      <protection hidden="1"/>
    </xf>
    <xf numFmtId="0" fontId="1" fillId="2" borderId="0" xfId="0" applyFont="1" applyFill="1" applyAlignment="1" applyProtection="1">
      <alignment vertical="top" wrapText="1"/>
      <protection hidden="1"/>
    </xf>
    <xf numFmtId="0" fontId="0" fillId="2" borderId="0" xfId="0" applyFill="1" applyAlignment="1" applyProtection="1">
      <alignment horizontal="center"/>
      <protection hidden="1"/>
    </xf>
    <xf numFmtId="0" fontId="11" fillId="8" borderId="2" xfId="0" applyFont="1" applyFill="1" applyBorder="1" applyAlignment="1" applyProtection="1">
      <alignment vertical="center"/>
      <protection hidden="1"/>
    </xf>
    <xf numFmtId="0" fontId="22" fillId="8" borderId="2" xfId="0" applyFont="1" applyFill="1" applyBorder="1" applyAlignment="1" applyProtection="1">
      <alignment horizontal="center" vertical="center"/>
      <protection hidden="1"/>
    </xf>
    <xf numFmtId="0" fontId="22" fillId="8" borderId="2" xfId="0" applyFont="1" applyFill="1" applyBorder="1" applyAlignment="1" applyProtection="1">
      <alignment horizontal="center" vertical="center" wrapText="1"/>
      <protection hidden="1"/>
    </xf>
    <xf numFmtId="0" fontId="0" fillId="2" borderId="2" xfId="0" applyFill="1" applyBorder="1" applyAlignment="1" applyProtection="1">
      <alignment vertical="center"/>
      <protection hidden="1"/>
    </xf>
    <xf numFmtId="0" fontId="0" fillId="2" borderId="2" xfId="0" applyFill="1" applyBorder="1" applyProtection="1">
      <protection hidden="1"/>
    </xf>
    <xf numFmtId="0" fontId="16" fillId="8" borderId="2" xfId="0" applyFont="1" applyFill="1" applyBorder="1" applyAlignment="1" applyProtection="1">
      <alignment horizontal="center" vertical="center" wrapText="1"/>
      <protection hidden="1"/>
    </xf>
    <xf numFmtId="0" fontId="16" fillId="2" borderId="2" xfId="0" applyFont="1" applyFill="1" applyBorder="1" applyAlignment="1" applyProtection="1">
      <alignment horizontal="center" vertical="center" wrapText="1"/>
      <protection hidden="1"/>
    </xf>
    <xf numFmtId="0" fontId="27" fillId="2" borderId="0" xfId="0" applyFont="1" applyFill="1" applyAlignment="1" applyProtection="1">
      <alignment horizontal="left"/>
      <protection hidden="1"/>
    </xf>
    <xf numFmtId="0" fontId="27" fillId="2" borderId="0" xfId="0" applyFont="1" applyFill="1" applyAlignment="1" applyProtection="1">
      <alignment horizontal="left" wrapText="1"/>
      <protection hidden="1"/>
    </xf>
    <xf numFmtId="0" fontId="27" fillId="2" borderId="0" xfId="0" applyFont="1" applyFill="1" applyAlignment="1" applyProtection="1">
      <alignment horizontal="center" wrapText="1"/>
      <protection hidden="1"/>
    </xf>
    <xf numFmtId="0" fontId="0" fillId="2" borderId="0" xfId="0" applyFill="1" applyAlignment="1" applyProtection="1">
      <alignment wrapText="1"/>
      <protection hidden="1"/>
    </xf>
    <xf numFmtId="0" fontId="20" fillId="2" borderId="0" xfId="0" applyFont="1" applyFill="1" applyAlignment="1" applyProtection="1">
      <alignment wrapText="1"/>
      <protection hidden="1"/>
    </xf>
    <xf numFmtId="9" fontId="34" fillId="8" borderId="0" xfId="2" applyFont="1" applyFill="1" applyAlignment="1" applyProtection="1">
      <alignment horizontal="left" vertical="center" wrapText="1" indent="2"/>
      <protection hidden="1"/>
    </xf>
    <xf numFmtId="0" fontId="0" fillId="8" borderId="0" xfId="0" applyFill="1" applyProtection="1">
      <protection hidden="1"/>
    </xf>
    <xf numFmtId="0" fontId="0" fillId="8" borderId="0" xfId="0" applyFill="1" applyAlignment="1" applyProtection="1">
      <alignment horizontal="left" vertical="top" wrapText="1"/>
      <protection hidden="1"/>
    </xf>
    <xf numFmtId="0" fontId="20" fillId="8" borderId="0" xfId="0" applyFont="1" applyFill="1" applyAlignment="1" applyProtection="1">
      <alignment wrapText="1"/>
      <protection hidden="1"/>
    </xf>
    <xf numFmtId="0" fontId="0" fillId="8" borderId="0" xfId="0" applyFill="1" applyAlignment="1" applyProtection="1">
      <alignment wrapText="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21" fillId="0" borderId="0" xfId="0" applyFont="1" applyAlignment="1" applyProtection="1">
      <alignment horizontal="center"/>
      <protection hidden="1"/>
    </xf>
    <xf numFmtId="0" fontId="21" fillId="0" borderId="0" xfId="0" applyFont="1" applyProtection="1">
      <protection hidden="1"/>
    </xf>
    <xf numFmtId="0" fontId="24" fillId="0" borderId="0" xfId="0" applyFont="1" applyProtection="1">
      <protection hidden="1"/>
    </xf>
    <xf numFmtId="0" fontId="22" fillId="2" borderId="2" xfId="0" applyFont="1" applyFill="1" applyBorder="1" applyAlignment="1" applyProtection="1">
      <alignment horizontal="center" vertical="center" wrapText="1"/>
      <protection hidden="1"/>
    </xf>
    <xf numFmtId="0" fontId="6" fillId="2" borderId="0" xfId="0" applyFont="1" applyFill="1" applyAlignment="1" applyProtection="1">
      <alignment vertical="center"/>
      <protection hidden="1"/>
    </xf>
    <xf numFmtId="0" fontId="22" fillId="8" borderId="2" xfId="0" applyFont="1" applyFill="1" applyBorder="1" applyAlignment="1" applyProtection="1">
      <alignment vertical="center" wrapText="1"/>
      <protection hidden="1"/>
    </xf>
    <xf numFmtId="0" fontId="22" fillId="8" borderId="2" xfId="0" applyFont="1" applyFill="1" applyBorder="1" applyAlignment="1" applyProtection="1">
      <alignment horizontal="left" vertical="center" wrapText="1"/>
      <protection hidden="1"/>
    </xf>
    <xf numFmtId="0" fontId="0" fillId="0" borderId="2" xfId="0" applyBorder="1" applyAlignment="1" applyProtection="1">
      <alignment horizontal="left" vertical="center" indent="1"/>
      <protection hidden="1"/>
    </xf>
    <xf numFmtId="0" fontId="0" fillId="0" borderId="2" xfId="0" applyBorder="1" applyAlignment="1" applyProtection="1">
      <alignment horizontal="left" vertical="center" wrapText="1" indent="1"/>
      <protection hidden="1"/>
    </xf>
    <xf numFmtId="0" fontId="0" fillId="6" borderId="2" xfId="0" applyFill="1" applyBorder="1" applyAlignment="1" applyProtection="1">
      <alignment horizontal="left" vertical="center" indent="1"/>
      <protection hidden="1"/>
    </xf>
    <xf numFmtId="0" fontId="0" fillId="6" borderId="2" xfId="0" applyFill="1" applyBorder="1" applyAlignment="1" applyProtection="1">
      <alignment horizontal="left" vertical="center" wrapText="1" indent="1"/>
      <protection hidden="1"/>
    </xf>
    <xf numFmtId="0" fontId="0" fillId="0" borderId="2" xfId="0" quotePrefix="1" applyBorder="1" applyAlignment="1" applyProtection="1">
      <alignment horizontal="left" vertical="center" indent="1"/>
      <protection hidden="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0" fillId="5" borderId="2" xfId="0" applyFill="1" applyBorder="1" applyAlignment="1" applyProtection="1">
      <alignment horizontal="center" vertical="center" wrapText="1"/>
      <protection locked="0"/>
    </xf>
    <xf numFmtId="0" fontId="28" fillId="5" borderId="2" xfId="0" applyFont="1" applyFill="1" applyBorder="1" applyAlignment="1" applyProtection="1">
      <alignment horizontal="center" vertical="center" wrapText="1"/>
      <protection locked="0"/>
    </xf>
    <xf numFmtId="14" fontId="28" fillId="5" borderId="2" xfId="0" applyNumberFormat="1" applyFont="1" applyFill="1" applyBorder="1" applyAlignment="1" applyProtection="1">
      <alignment horizontal="center" vertical="center" wrapText="1"/>
      <protection locked="0"/>
    </xf>
    <xf numFmtId="0" fontId="26" fillId="0" borderId="0" xfId="0" applyFont="1" applyAlignment="1" applyProtection="1">
      <alignment horizontal="center"/>
      <protection hidden="1"/>
    </xf>
    <xf numFmtId="0" fontId="26" fillId="0" borderId="0" xfId="0" applyFont="1" applyProtection="1">
      <protection hidden="1"/>
    </xf>
    <xf numFmtId="0" fontId="26" fillId="0" borderId="0" xfId="0" applyFont="1" applyAlignment="1" applyProtection="1">
      <alignment wrapText="1"/>
      <protection hidden="1"/>
    </xf>
    <xf numFmtId="0" fontId="26" fillId="0" borderId="0" xfId="0" applyFont="1" applyAlignment="1" applyProtection="1">
      <alignment horizontal="center" wrapText="1"/>
      <protection hidden="1"/>
    </xf>
    <xf numFmtId="0" fontId="22" fillId="2" borderId="0" xfId="0" applyFont="1" applyFill="1" applyAlignment="1" applyProtection="1">
      <alignment vertical="center"/>
      <protection hidden="1"/>
    </xf>
    <xf numFmtId="0" fontId="0" fillId="2" borderId="2" xfId="0" applyFill="1" applyBorder="1" applyAlignment="1" applyProtection="1">
      <alignment horizontal="left" vertical="center" indent="1"/>
      <protection hidden="1"/>
    </xf>
    <xf numFmtId="0" fontId="0" fillId="2" borderId="2" xfId="0" applyFill="1" applyBorder="1" applyAlignment="1" applyProtection="1">
      <alignment horizontal="left" vertical="center" wrapText="1" indent="1"/>
      <protection hidden="1"/>
    </xf>
    <xf numFmtId="0" fontId="13" fillId="0" borderId="0" xfId="0" applyFont="1" applyAlignment="1">
      <alignment vertical="center"/>
    </xf>
    <xf numFmtId="0" fontId="22" fillId="0" borderId="0" xfId="0" applyFont="1" applyAlignment="1" applyProtection="1">
      <alignment horizontal="center" vertical="center" wrapText="1"/>
      <protection hidden="1"/>
    </xf>
    <xf numFmtId="0" fontId="0" fillId="0" borderId="0" xfId="0" applyAlignment="1" applyProtection="1">
      <alignment horizontal="center" vertical="center"/>
      <protection hidden="1"/>
    </xf>
    <xf numFmtId="0" fontId="0" fillId="6" borderId="2" xfId="0" quotePrefix="1" applyFill="1" applyBorder="1" applyAlignment="1" applyProtection="1">
      <alignment horizontal="left" vertical="center" indent="1"/>
      <protection hidden="1"/>
    </xf>
    <xf numFmtId="0" fontId="21" fillId="0" borderId="0" xfId="0" applyFont="1" applyAlignment="1" applyProtection="1">
      <alignment vertical="center"/>
      <protection hidden="1"/>
    </xf>
    <xf numFmtId="0" fontId="29" fillId="2" borderId="0" xfId="0" applyFont="1" applyFill="1" applyAlignment="1" applyProtection="1">
      <alignment horizontal="left"/>
      <protection hidden="1"/>
    </xf>
    <xf numFmtId="0" fontId="11" fillId="2" borderId="0" xfId="0" applyFont="1" applyFill="1" applyProtection="1">
      <protection hidden="1"/>
    </xf>
    <xf numFmtId="0" fontId="11" fillId="4" borderId="2" xfId="0" applyFont="1" applyFill="1" applyBorder="1" applyAlignment="1" applyProtection="1">
      <alignment vertical="center" wrapText="1"/>
      <protection hidden="1"/>
    </xf>
    <xf numFmtId="0" fontId="22" fillId="4" borderId="2" xfId="0" applyFont="1" applyFill="1" applyBorder="1" applyAlignment="1" applyProtection="1">
      <alignment horizontal="center" vertical="center" wrapText="1"/>
      <protection hidden="1"/>
    </xf>
    <xf numFmtId="0" fontId="0" fillId="2" borderId="2" xfId="0" applyFill="1" applyBorder="1" applyAlignment="1" applyProtection="1">
      <alignment horizontal="center" vertical="center"/>
      <protection hidden="1"/>
    </xf>
    <xf numFmtId="14" fontId="36" fillId="4" borderId="2" xfId="0" applyNumberFormat="1" applyFont="1" applyFill="1" applyBorder="1" applyAlignment="1" applyProtection="1">
      <alignment horizontal="center" vertical="center" wrapText="1"/>
      <protection locked="0"/>
    </xf>
    <xf numFmtId="14" fontId="36" fillId="5" borderId="2" xfId="0" applyNumberFormat="1" applyFont="1" applyFill="1" applyBorder="1" applyAlignment="1" applyProtection="1">
      <alignment horizontal="center" vertical="center" wrapText="1"/>
      <protection locked="0"/>
    </xf>
    <xf numFmtId="0" fontId="39" fillId="2" borderId="0" xfId="0" applyFont="1" applyFill="1" applyAlignment="1" applyProtection="1">
      <alignment vertical="center"/>
      <protection hidden="1"/>
    </xf>
    <xf numFmtId="0" fontId="7" fillId="0" borderId="0" xfId="0" applyFont="1" applyAlignment="1">
      <alignment horizontal="left" vertical="center"/>
    </xf>
    <xf numFmtId="0" fontId="22" fillId="4" borderId="2" xfId="0" applyFont="1" applyFill="1" applyBorder="1" applyAlignment="1" applyProtection="1">
      <alignment horizontal="left" vertical="center" wrapText="1"/>
      <protection hidden="1"/>
    </xf>
    <xf numFmtId="0" fontId="36" fillId="4" borderId="2" xfId="1" applyNumberFormat="1" applyFont="1" applyFill="1" applyBorder="1" applyAlignment="1" applyProtection="1">
      <alignment horizontal="center" vertical="center" wrapText="1"/>
      <protection locked="0"/>
    </xf>
    <xf numFmtId="0" fontId="36" fillId="4" borderId="2" xfId="0" applyFont="1" applyFill="1" applyBorder="1" applyAlignment="1" applyProtection="1">
      <alignment horizontal="center" vertical="center" wrapText="1"/>
      <protection locked="0"/>
    </xf>
    <xf numFmtId="0" fontId="36" fillId="5" borderId="2" xfId="1" applyNumberFormat="1" applyFont="1" applyFill="1" applyBorder="1" applyAlignment="1" applyProtection="1">
      <alignment horizontal="center" vertical="center" wrapText="1"/>
      <protection locked="0"/>
    </xf>
    <xf numFmtId="0" fontId="36" fillId="5" borderId="2" xfId="0" applyFont="1" applyFill="1" applyBorder="1" applyAlignment="1" applyProtection="1">
      <alignment horizontal="center" vertical="center" wrapText="1"/>
      <protection locked="0"/>
    </xf>
    <xf numFmtId="0" fontId="36" fillId="5" borderId="2" xfId="0" applyFont="1" applyFill="1" applyBorder="1" applyAlignment="1" applyProtection="1">
      <alignment horizontal="center"/>
      <protection locked="0"/>
    </xf>
    <xf numFmtId="0" fontId="40" fillId="2" borderId="2" xfId="0" applyFont="1" applyFill="1" applyBorder="1" applyAlignment="1" applyProtection="1">
      <alignment horizontal="center" vertical="center" wrapText="1"/>
      <protection hidden="1"/>
    </xf>
    <xf numFmtId="0" fontId="16" fillId="0" borderId="7" xfId="0" applyFont="1" applyBorder="1" applyAlignment="1" applyProtection="1">
      <alignment horizontal="center" vertical="center" wrapText="1"/>
      <protection hidden="1"/>
    </xf>
    <xf numFmtId="0" fontId="18" fillId="0" borderId="7" xfId="0" applyFont="1" applyBorder="1" applyAlignment="1" applyProtection="1">
      <alignment horizontal="center" vertical="center"/>
      <protection hidden="1"/>
    </xf>
    <xf numFmtId="0" fontId="1" fillId="2" borderId="0" xfId="0" applyFont="1" applyFill="1" applyAlignment="1" applyProtection="1">
      <alignment horizontal="left" vertical="center" wrapText="1"/>
      <protection hidden="1"/>
    </xf>
    <xf numFmtId="0" fontId="42" fillId="0" borderId="0" xfId="0" applyFont="1" applyAlignment="1" applyProtection="1">
      <alignment horizontal="left" vertical="center" wrapText="1"/>
      <protection hidden="1"/>
    </xf>
    <xf numFmtId="0" fontId="42" fillId="0" borderId="0" xfId="0" applyFont="1"/>
    <xf numFmtId="0" fontId="22" fillId="8" borderId="2" xfId="0" applyFont="1" applyFill="1" applyBorder="1" applyAlignment="1" applyProtection="1">
      <alignment horizontal="left" vertical="center" wrapText="1" indent="1"/>
      <protection hidden="1"/>
    </xf>
    <xf numFmtId="0" fontId="43" fillId="8" borderId="2" xfId="0" applyFont="1" applyFill="1" applyBorder="1" applyAlignment="1" applyProtection="1">
      <alignment horizontal="center" vertical="center" wrapText="1"/>
      <protection hidden="1"/>
    </xf>
    <xf numFmtId="0" fontId="43" fillId="0" borderId="7" xfId="0" applyFont="1" applyBorder="1" applyAlignment="1" applyProtection="1">
      <alignment horizontal="center" vertical="center" wrapText="1"/>
      <protection hidden="1"/>
    </xf>
    <xf numFmtId="0" fontId="0" fillId="8" borderId="2" xfId="0" applyFill="1" applyBorder="1" applyAlignment="1" applyProtection="1">
      <alignment horizontal="center" vertical="center" wrapText="1"/>
      <protection hidden="1"/>
    </xf>
    <xf numFmtId="0" fontId="0" fillId="2" borderId="6" xfId="0" applyFill="1" applyBorder="1" applyAlignment="1" applyProtection="1">
      <alignment horizontal="left" vertical="center" indent="1"/>
      <protection hidden="1"/>
    </xf>
    <xf numFmtId="0" fontId="0" fillId="2" borderId="6" xfId="0" quotePrefix="1" applyFill="1" applyBorder="1" applyAlignment="1" applyProtection="1">
      <alignment horizontal="left" vertical="center" indent="1"/>
      <protection hidden="1"/>
    </xf>
    <xf numFmtId="0" fontId="0" fillId="6" borderId="6" xfId="0" applyFill="1" applyBorder="1" applyAlignment="1" applyProtection="1">
      <alignment horizontal="left" vertical="center" indent="1"/>
      <protection hidden="1"/>
    </xf>
    <xf numFmtId="0" fontId="28" fillId="5" borderId="4" xfId="0" applyFont="1" applyFill="1" applyBorder="1" applyAlignment="1" applyProtection="1">
      <alignment horizontal="center" vertical="center" wrapText="1"/>
      <protection locked="0"/>
    </xf>
    <xf numFmtId="0" fontId="22" fillId="8" borderId="8" xfId="0" applyFont="1" applyFill="1" applyBorder="1" applyAlignment="1" applyProtection="1">
      <alignment horizontal="left" vertical="center" wrapText="1" indent="1"/>
      <protection hidden="1"/>
    </xf>
    <xf numFmtId="0" fontId="22" fillId="8" borderId="9" xfId="0" applyFont="1" applyFill="1" applyBorder="1" applyAlignment="1" applyProtection="1">
      <alignment horizontal="left" vertical="center" wrapText="1" indent="1"/>
      <protection hidden="1"/>
    </xf>
    <xf numFmtId="0" fontId="22" fillId="8" borderId="9" xfId="0" applyFont="1" applyFill="1" applyBorder="1" applyAlignment="1" applyProtection="1">
      <alignment horizontal="center" vertical="center" wrapText="1"/>
      <protection hidden="1"/>
    </xf>
    <xf numFmtId="0" fontId="22" fillId="8" borderId="10" xfId="0" applyFont="1" applyFill="1" applyBorder="1" applyAlignment="1" applyProtection="1">
      <alignment horizontal="center" vertical="center" wrapText="1"/>
      <protection hidden="1"/>
    </xf>
    <xf numFmtId="0" fontId="0" fillId="6" borderId="11" xfId="0" applyFill="1" applyBorder="1" applyAlignment="1" applyProtection="1">
      <alignment horizontal="left" vertical="center" indent="1"/>
      <protection hidden="1"/>
    </xf>
    <xf numFmtId="0" fontId="0" fillId="6" borderId="12" xfId="0" applyFill="1" applyBorder="1" applyAlignment="1" applyProtection="1">
      <alignment horizontal="left" vertical="center" wrapText="1" indent="1"/>
      <protection hidden="1"/>
    </xf>
    <xf numFmtId="0" fontId="0" fillId="5" borderId="12" xfId="0" applyFill="1" applyBorder="1" applyAlignment="1" applyProtection="1">
      <alignment horizontal="center" vertical="center" wrapText="1"/>
      <protection locked="0"/>
    </xf>
    <xf numFmtId="0" fontId="28" fillId="5" borderId="12" xfId="0" applyFont="1" applyFill="1" applyBorder="1" applyAlignment="1" applyProtection="1">
      <alignment horizontal="center" vertical="center" wrapText="1"/>
      <protection locked="0"/>
    </xf>
    <xf numFmtId="14" fontId="28" fillId="5" borderId="12" xfId="0" applyNumberFormat="1" applyFont="1" applyFill="1" applyBorder="1" applyAlignment="1" applyProtection="1">
      <alignment horizontal="center" vertical="center" wrapText="1"/>
      <protection locked="0"/>
    </xf>
    <xf numFmtId="0" fontId="28" fillId="5" borderId="13" xfId="0" applyFont="1" applyFill="1" applyBorder="1" applyAlignment="1" applyProtection="1">
      <alignment horizontal="center" vertical="center" wrapText="1"/>
      <protection locked="0"/>
    </xf>
    <xf numFmtId="0" fontId="0" fillId="0" borderId="6" xfId="0" applyBorder="1" applyAlignment="1" applyProtection="1">
      <alignment horizontal="left" vertical="center" indent="1"/>
      <protection hidden="1"/>
    </xf>
    <xf numFmtId="0" fontId="0" fillId="0" borderId="6" xfId="0" quotePrefix="1" applyBorder="1" applyAlignment="1" applyProtection="1">
      <alignment horizontal="left" vertical="center" indent="1"/>
      <protection hidden="1"/>
    </xf>
    <xf numFmtId="0" fontId="41" fillId="0" borderId="0" xfId="0" applyFont="1" applyAlignment="1" applyProtection="1">
      <alignment horizontal="left" vertical="center"/>
      <protection hidden="1"/>
    </xf>
    <xf numFmtId="0" fontId="0" fillId="2" borderId="2" xfId="0" applyFill="1" applyBorder="1" applyAlignment="1" applyProtection="1">
      <alignment horizontal="center" vertical="center" wrapText="1"/>
      <protection hidden="1"/>
    </xf>
    <xf numFmtId="0" fontId="11" fillId="2" borderId="0" xfId="0" applyFont="1" applyFill="1" applyAlignment="1" applyProtection="1">
      <alignment vertical="top" wrapText="1"/>
      <protection hidden="1"/>
    </xf>
    <xf numFmtId="0" fontId="49" fillId="0" borderId="0" xfId="0" applyFont="1" applyAlignment="1" applyProtection="1">
      <alignment vertical="center"/>
      <protection hidden="1"/>
    </xf>
    <xf numFmtId="0" fontId="50" fillId="0" borderId="0" xfId="0" applyFont="1" applyProtection="1">
      <protection hidden="1"/>
    </xf>
    <xf numFmtId="0" fontId="45" fillId="0" borderId="0" xfId="0" applyFont="1" applyProtection="1">
      <protection hidden="1"/>
    </xf>
    <xf numFmtId="0" fontId="50" fillId="2" borderId="0" xfId="0" applyFont="1" applyFill="1" applyProtection="1">
      <protection hidden="1"/>
    </xf>
    <xf numFmtId="0" fontId="51" fillId="0" borderId="0" xfId="0" applyFont="1" applyAlignment="1" applyProtection="1">
      <alignment horizontal="left" vertical="center"/>
      <protection hidden="1"/>
    </xf>
    <xf numFmtId="0" fontId="45" fillId="0" borderId="0" xfId="0" applyFont="1" applyAlignment="1" applyProtection="1">
      <alignment wrapText="1"/>
      <protection hidden="1"/>
    </xf>
    <xf numFmtId="0" fontId="52" fillId="0" borderId="0" xfId="0" applyFont="1" applyAlignment="1" applyProtection="1">
      <alignment vertical="center"/>
      <protection hidden="1"/>
    </xf>
    <xf numFmtId="0" fontId="52" fillId="0" borderId="0" xfId="0" applyFont="1" applyProtection="1">
      <protection hidden="1"/>
    </xf>
    <xf numFmtId="0" fontId="31" fillId="2" borderId="0" xfId="0" applyFont="1" applyFill="1" applyAlignment="1">
      <alignment vertical="center"/>
    </xf>
    <xf numFmtId="0" fontId="31" fillId="0" borderId="0" xfId="0" applyFont="1" applyAlignment="1" applyProtection="1">
      <alignment vertical="center"/>
      <protection hidden="1"/>
    </xf>
    <xf numFmtId="0" fontId="2" fillId="0" borderId="0" xfId="0" applyFont="1" applyProtection="1">
      <protection hidden="1"/>
    </xf>
    <xf numFmtId="0" fontId="7" fillId="0" borderId="0" xfId="0" applyFont="1" applyAlignment="1" applyProtection="1">
      <alignment horizontal="left" vertical="center"/>
      <protection hidden="1"/>
    </xf>
    <xf numFmtId="0" fontId="8" fillId="0" borderId="0" xfId="0" applyFont="1" applyAlignment="1" applyProtection="1">
      <alignment vertical="center"/>
      <protection hidden="1"/>
    </xf>
    <xf numFmtId="0" fontId="8" fillId="0" borderId="0" xfId="0" applyFont="1" applyProtection="1">
      <protection hidden="1"/>
    </xf>
    <xf numFmtId="0" fontId="2" fillId="2" borderId="0" xfId="0" applyFont="1" applyFill="1" applyProtection="1">
      <protection hidden="1"/>
    </xf>
    <xf numFmtId="0" fontId="9" fillId="2" borderId="2" xfId="0" applyFont="1" applyFill="1" applyBorder="1" applyAlignment="1" applyProtection="1">
      <alignment horizontal="center" vertical="center"/>
      <protection hidden="1"/>
    </xf>
    <xf numFmtId="0" fontId="14" fillId="2" borderId="2" xfId="0" applyFont="1" applyFill="1" applyBorder="1" applyAlignment="1" applyProtection="1">
      <alignment horizontal="center" vertical="center"/>
      <protection hidden="1"/>
    </xf>
    <xf numFmtId="0" fontId="2" fillId="3" borderId="4" xfId="0" applyFont="1" applyFill="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15" fillId="0" borderId="2" xfId="0" applyFont="1" applyBorder="1" applyAlignment="1" applyProtection="1">
      <alignment horizontal="center" vertical="center"/>
      <protection hidden="1"/>
    </xf>
    <xf numFmtId="0" fontId="21" fillId="2" borderId="3" xfId="0" applyFont="1" applyFill="1" applyBorder="1" applyAlignment="1" applyProtection="1">
      <alignment horizontal="left" vertical="center"/>
      <protection hidden="1"/>
    </xf>
    <xf numFmtId="0" fontId="25" fillId="4" borderId="2" xfId="0" applyFont="1" applyFill="1" applyBorder="1" applyAlignment="1" applyProtection="1">
      <alignment horizontal="left" vertical="center" wrapText="1" indent="1"/>
      <protection hidden="1"/>
    </xf>
    <xf numFmtId="0" fontId="38" fillId="2" borderId="0" xfId="0" applyFont="1" applyFill="1" applyAlignment="1" applyProtection="1">
      <alignment horizontal="left" vertical="center" wrapText="1"/>
      <protection hidden="1"/>
    </xf>
    <xf numFmtId="0" fontId="1" fillId="5" borderId="4" xfId="0" applyFont="1" applyFill="1" applyBorder="1" applyAlignment="1" applyProtection="1">
      <alignment horizontal="center" vertical="center" wrapText="1"/>
      <protection locked="0"/>
    </xf>
    <xf numFmtId="0" fontId="1" fillId="5" borderId="5"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wrapText="1"/>
      <protection locked="0"/>
    </xf>
    <xf numFmtId="0" fontId="19" fillId="7" borderId="0" xfId="0" applyFont="1" applyFill="1" applyAlignment="1" applyProtection="1">
      <alignment horizontal="left" vertical="center"/>
      <protection hidden="1"/>
    </xf>
    <xf numFmtId="0" fontId="1" fillId="2" borderId="0" xfId="0" applyFont="1" applyFill="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1" fillId="4" borderId="2" xfId="0" applyFont="1" applyFill="1" applyBorder="1" applyAlignment="1" applyProtection="1">
      <alignment horizontal="left" vertical="center" wrapText="1" indent="1"/>
      <protection hidden="1"/>
    </xf>
    <xf numFmtId="0" fontId="20" fillId="2" borderId="0" xfId="0" applyFont="1" applyFill="1" applyAlignment="1" applyProtection="1">
      <alignment horizontal="left" vertical="top" wrapText="1"/>
      <protection hidden="1"/>
    </xf>
    <xf numFmtId="0" fontId="0" fillId="5" borderId="2" xfId="0" quotePrefix="1" applyFill="1" applyBorder="1" applyAlignment="1" applyProtection="1">
      <alignment horizontal="left" vertical="center" wrapText="1" indent="1"/>
      <protection locked="0"/>
    </xf>
    <xf numFmtId="0" fontId="0" fillId="5" borderId="2" xfId="0" applyFill="1" applyBorder="1" applyAlignment="1" applyProtection="1">
      <alignment horizontal="left" vertical="center" wrapText="1" indent="1"/>
      <protection locked="0"/>
    </xf>
    <xf numFmtId="0" fontId="1" fillId="5" borderId="2" xfId="0" applyFont="1" applyFill="1" applyBorder="1" applyAlignment="1" applyProtection="1">
      <alignment horizontal="left" vertical="center" wrapText="1" indent="1"/>
      <protection locked="0"/>
    </xf>
    <xf numFmtId="14" fontId="1" fillId="5" borderId="2" xfId="0" applyNumberFormat="1" applyFont="1" applyFill="1" applyBorder="1" applyAlignment="1" applyProtection="1">
      <alignment horizontal="left" vertical="center" wrapText="1" indent="1"/>
      <protection locked="0"/>
    </xf>
    <xf numFmtId="0" fontId="22" fillId="8" borderId="4" xfId="0" applyFont="1" applyFill="1" applyBorder="1" applyAlignment="1" applyProtection="1">
      <alignment horizontal="center" vertical="center" wrapText="1"/>
      <protection hidden="1"/>
    </xf>
    <xf numFmtId="0" fontId="22" fillId="8" borderId="5" xfId="0" applyFont="1" applyFill="1" applyBorder="1" applyAlignment="1" applyProtection="1">
      <alignment horizontal="center" vertical="center" wrapText="1"/>
      <protection hidden="1"/>
    </xf>
    <xf numFmtId="0" fontId="22" fillId="8" borderId="6" xfId="0" applyFont="1" applyFill="1" applyBorder="1" applyAlignment="1" applyProtection="1">
      <alignment horizontal="center" vertical="center" wrapText="1"/>
      <protection hidden="1"/>
    </xf>
    <xf numFmtId="0" fontId="39" fillId="2" borderId="0" xfId="0" applyFont="1" applyFill="1" applyAlignment="1" applyProtection="1">
      <alignment horizontal="left" vertical="top" wrapText="1"/>
      <protection hidden="1"/>
    </xf>
    <xf numFmtId="0" fontId="39" fillId="2" borderId="3" xfId="0" applyFont="1" applyFill="1" applyBorder="1" applyAlignment="1" applyProtection="1">
      <alignment horizontal="left" vertical="top" wrapText="1"/>
      <protection hidden="1"/>
    </xf>
    <xf numFmtId="0" fontId="18" fillId="8" borderId="4" xfId="0" applyFont="1" applyFill="1" applyBorder="1" applyAlignment="1" applyProtection="1">
      <alignment horizontal="center" vertical="center"/>
      <protection hidden="1"/>
    </xf>
    <xf numFmtId="0" fontId="18" fillId="8" borderId="5" xfId="0" applyFont="1" applyFill="1" applyBorder="1" applyAlignment="1" applyProtection="1">
      <alignment horizontal="center" vertical="center"/>
      <protection hidden="1"/>
    </xf>
    <xf numFmtId="0" fontId="18" fillId="8" borderId="6" xfId="0" applyFont="1" applyFill="1" applyBorder="1" applyAlignment="1" applyProtection="1">
      <alignment horizontal="center" vertical="center"/>
      <protection hidden="1"/>
    </xf>
    <xf numFmtId="0" fontId="37" fillId="2" borderId="0" xfId="0" applyFont="1" applyFill="1" applyAlignment="1" applyProtection="1">
      <alignment horizontal="left" vertical="top" wrapText="1"/>
      <protection hidden="1"/>
    </xf>
    <xf numFmtId="0" fontId="32" fillId="8" borderId="0" xfId="0" applyFont="1" applyFill="1" applyAlignment="1" applyProtection="1">
      <alignment horizontal="right" vertical="center" wrapText="1"/>
      <protection hidden="1"/>
    </xf>
    <xf numFmtId="0" fontId="19" fillId="7" borderId="1" xfId="0" applyFont="1" applyFill="1" applyBorder="1" applyAlignment="1" applyProtection="1">
      <alignment horizontal="left" vertical="center"/>
      <protection hidden="1"/>
    </xf>
    <xf numFmtId="0" fontId="21" fillId="0" borderId="0" xfId="0" applyFont="1" applyAlignment="1" applyProtection="1">
      <alignment horizontal="center"/>
      <protection hidden="1"/>
    </xf>
    <xf numFmtId="0" fontId="35" fillId="2" borderId="0" xfId="1" applyFont="1" applyFill="1" applyBorder="1" applyAlignment="1" applyProtection="1">
      <alignment horizontal="left" vertical="center" wrapText="1" indent="2"/>
      <protection hidden="1"/>
    </xf>
    <xf numFmtId="0" fontId="1" fillId="2" borderId="0" xfId="0" applyFont="1" applyFill="1" applyAlignment="1" applyProtection="1">
      <alignment vertical="center" wrapText="1"/>
      <protection hidden="1"/>
    </xf>
  </cellXfs>
  <cellStyles count="3">
    <cellStyle name="Hyperlink" xfId="1" builtinId="8"/>
    <cellStyle name="Normal" xfId="0" builtinId="0"/>
    <cellStyle name="Percent" xfId="2" builtinId="5"/>
  </cellStyles>
  <dxfs count="99">
    <dxf>
      <fill>
        <patternFill>
          <bgColor rgb="FFFFFFE5"/>
        </patternFill>
      </fill>
    </dxf>
    <dxf>
      <fill>
        <patternFill>
          <bgColor rgb="FFFFFFE5"/>
        </patternFill>
      </fill>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92D050"/>
      </font>
    </dxf>
    <dxf>
      <font>
        <color rgb="FF7FC241"/>
      </font>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92D050"/>
      </font>
    </dxf>
    <dxf>
      <font>
        <color rgb="FF7FC241"/>
      </font>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7FC241"/>
      </font>
    </dxf>
    <dxf>
      <font>
        <color theme="1"/>
      </font>
      <fill>
        <patternFill>
          <bgColor rgb="FF92D050"/>
        </patternFill>
      </fill>
    </dxf>
    <dxf>
      <font>
        <color theme="1"/>
      </font>
      <fill>
        <patternFill>
          <bgColor rgb="FFFFC000"/>
        </patternFill>
      </fill>
    </dxf>
    <dxf>
      <font>
        <color theme="0"/>
      </font>
      <fill>
        <patternFill>
          <bgColor rgb="FFC00000"/>
        </patternFill>
      </fill>
    </dxf>
    <dxf>
      <font>
        <color theme="0"/>
      </font>
      <fill>
        <patternFill>
          <bgColor theme="5" tint="-0.24994659260841701"/>
        </patternFill>
      </fill>
    </dxf>
    <dxf>
      <fill>
        <patternFill>
          <bgColor theme="2" tint="0.79998168889431442"/>
        </patternFill>
      </fill>
    </dxf>
    <dxf>
      <fill>
        <patternFill>
          <bgColor theme="2" tint="0.79998168889431442"/>
        </patternFill>
      </fill>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ill>
        <patternFill>
          <bgColor theme="2" tint="0.79998168889431442"/>
        </patternFill>
      </fill>
    </dxf>
    <dxf>
      <fill>
        <patternFill>
          <bgColor theme="2" tint="0.79998168889431442"/>
        </patternFill>
      </fill>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tint="-4.9989318521683403E-2"/>
        </patternFill>
      </fill>
      <alignment horizontal="left" vertical="center" textRotation="0" wrapText="0" indent="1" justifyLastLine="0" shrinkToFit="0" readingOrder="0"/>
      <border diagonalUp="0" diagonalDown="0">
        <left/>
        <right style="medium">
          <color theme="3"/>
        </right>
        <top style="medium">
          <color theme="3"/>
        </top>
        <bottom style="medium">
          <color theme="3"/>
        </bottom>
        <vertical/>
        <horizontal/>
      </border>
      <protection locked="1" hidden="1"/>
    </dxf>
    <dxf>
      <border outline="0">
        <top style="medium">
          <color theme="3"/>
        </top>
      </border>
    </dxf>
    <dxf>
      <border outline="0">
        <left style="medium">
          <color theme="3"/>
        </left>
        <right style="medium">
          <color theme="3"/>
        </right>
        <top style="medium">
          <color theme="3"/>
        </top>
        <bottom style="medium">
          <color theme="3"/>
        </bottom>
      </border>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protection locked="0" hidden="0"/>
    </dxf>
    <dxf>
      <border outline="0">
        <bottom style="medium">
          <color theme="3"/>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tint="-4.9989318521683403E-2"/>
        </patternFill>
      </fill>
      <alignment horizontal="left" vertical="center" textRotation="0" wrapText="0" indent="1" justifyLastLine="0" shrinkToFit="0" readingOrder="0"/>
      <border diagonalUp="0" diagonalDown="0">
        <left/>
        <right style="medium">
          <color theme="3"/>
        </right>
        <top style="medium">
          <color theme="3"/>
        </top>
        <bottom style="medium">
          <color theme="3"/>
        </bottom>
        <vertical/>
        <horizontal/>
      </border>
      <protection locked="1" hidden="1"/>
    </dxf>
    <dxf>
      <border outline="0">
        <top style="medium">
          <color theme="3"/>
        </top>
      </border>
    </dxf>
    <dxf>
      <border outline="0">
        <left style="medium">
          <color theme="3"/>
        </left>
        <right style="medium">
          <color theme="3"/>
        </right>
        <top style="medium">
          <color theme="3"/>
        </top>
        <bottom style="medium">
          <color theme="3"/>
        </bottom>
      </border>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protection locked="0" hidden="0"/>
    </dxf>
    <dxf>
      <border outline="0">
        <bottom style="medium">
          <color theme="3"/>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tint="-4.9989318521683403E-2"/>
        </patternFill>
      </fill>
      <alignment horizontal="left" vertical="center" textRotation="0" wrapText="0" indent="1" justifyLastLine="0" shrinkToFit="0" readingOrder="0"/>
      <border diagonalUp="0" diagonalDown="0">
        <left/>
        <right style="medium">
          <color theme="3"/>
        </right>
        <top style="medium">
          <color theme="3"/>
        </top>
        <bottom style="medium">
          <color theme="3"/>
        </bottom>
        <vertical/>
        <horizontal/>
      </border>
      <protection locked="1" hidden="1"/>
    </dxf>
    <dxf>
      <border outline="0">
        <top style="medium">
          <color theme="3"/>
        </top>
      </border>
    </dxf>
    <dxf>
      <border outline="0">
        <left style="medium">
          <color theme="3"/>
        </left>
        <right style="medium">
          <color theme="3"/>
        </right>
        <top style="medium">
          <color theme="3"/>
        </top>
        <bottom style="medium">
          <color theme="3"/>
        </bottom>
      </border>
    </dxf>
    <dxf>
      <font>
        <b val="0"/>
        <i val="0"/>
        <strike val="0"/>
        <condense val="0"/>
        <extend val="0"/>
        <outline val="0"/>
        <shadow val="0"/>
        <u val="none"/>
        <vertAlign val="baseline"/>
        <sz val="10"/>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protection locked="0" hidden="0"/>
    </dxf>
    <dxf>
      <border outline="0">
        <bottom style="medium">
          <color theme="3"/>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s>
  <tableStyles count="0" defaultTableStyle="TableStyleMedium2" defaultPivotStyle="PivotStyleLight16"/>
  <colors>
    <mruColors>
      <color rgb="FFFFFFE5"/>
      <color rgb="FF005455"/>
      <color rgb="FFE4EFEC"/>
      <color rgb="FF4E6976"/>
      <color rgb="FFC0E6F5"/>
      <color rgb="FFFCE4A2"/>
      <color rgb="FFFFFFCC"/>
      <color rgb="FF7FC241"/>
      <color rgb="FFFFCDC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332014</xdr:colOff>
      <xdr:row>2</xdr:row>
      <xdr:rowOff>261710</xdr:rowOff>
    </xdr:from>
    <xdr:to>
      <xdr:col>17</xdr:col>
      <xdr:colOff>202786</xdr:colOff>
      <xdr:row>18</xdr:row>
      <xdr:rowOff>135811</xdr:rowOff>
    </xdr:to>
    <xdr:pic>
      <xdr:nvPicPr>
        <xdr:cNvPr id="2" name="Picture 1">
          <a:extLst>
            <a:ext uri="{FF2B5EF4-FFF2-40B4-BE49-F238E27FC236}">
              <a16:creationId xmlns:a16="http://schemas.microsoft.com/office/drawing/2014/main" id="{86AC0FBA-FB7C-FA03-583E-BFDABAF9BCE9}"/>
            </a:ext>
          </a:extLst>
        </xdr:cNvPr>
        <xdr:cNvPicPr>
          <a:picLocks noChangeAspect="1"/>
        </xdr:cNvPicPr>
      </xdr:nvPicPr>
      <xdr:blipFill rotWithShape="1">
        <a:blip xmlns:r="http://schemas.openxmlformats.org/officeDocument/2006/relationships" r:embed="rId1"/>
        <a:srcRect l="1544"/>
        <a:stretch/>
      </xdr:blipFill>
      <xdr:spPr>
        <a:xfrm>
          <a:off x="13653407" y="887639"/>
          <a:ext cx="6399025" cy="81064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6A838D-0CF4-44C1-8A96-B40D49DB625C}" name="TableLMG1" displayName="TableLMG1" ref="D10:O47" totalsRowShown="0" headerRowDxfId="98" dataDxfId="96" headerRowBorderDxfId="97" tableBorderDxfId="95" totalsRowBorderDxfId="94">
  <autoFilter ref="D10:O47" xr:uid="{DB6A838D-0CF4-44C1-8A96-B40D49DB625C}"/>
  <tableColumns count="12">
    <tableColumn id="1" xr3:uid="{361422F7-7376-4CB3-A786-83522A36AB20}" name="CoP reference" dataDxfId="93"/>
    <tableColumn id="2" xr3:uid="{7258A957-9942-406D-86E7-4867B745230A}" name="Management practices" dataDxfId="92"/>
    <tableColumn id="3" xr3:uid="{2ED36B15-A68E-4C6A-BCBB-DB8B5B384EB8}" name="Minimum or additional" dataDxfId="91"/>
    <tableColumn id="4" xr3:uid="{288B385E-ECDE-4278-A267-66394D559296}" name="Yes/Partial/No" dataDxfId="90"/>
    <tableColumn id="5" xr3:uid="{D07F0F15-CF1A-41DC-8856-BDB77B7DB3C5}" name="Action to be completed + frequency" dataDxfId="89"/>
    <tableColumn id="6" xr3:uid="{FAD4E7DA-ECFC-4174-88F5-4BBB1AAC36ED}" name="Existing or new action" dataDxfId="88"/>
    <tableColumn id="7" xr3:uid="{EE4FDAC4-484D-4002-AAFE-A26046CDB98D}" name="Person responsible" dataDxfId="87"/>
    <tableColumn id="8" xr3:uid="{C9A18103-C949-4E29-A6C1-EF15D61AFEA1}" name="Expected date_x000a_of completion" dataDxfId="86"/>
    <tableColumn id="9" xr3:uid="{4A082C5D-0287-4667-B6B6-DBC0C69D5B9D}" name="Actual date_x000a_of completion" dataDxfId="85"/>
    <tableColumn id="10" xr3:uid="{256827D7-9DDB-47C3-9E34-0BB2DDD0217F}" name="Evidence" dataDxfId="84"/>
    <tableColumn id="11" xr3:uid="{0ABE6328-1AC1-47C1-ACCF-10BACE1D8BC0}" name="Review date" dataDxfId="83"/>
    <tableColumn id="12" xr3:uid="{9E2BC5EC-78A0-4C08-BDC7-B0BFE391C1D2}" name="Comments_x000a_(justification if N/A)" dataDxfId="8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5558D92-D248-402C-BD4B-2501F5D0977B}" name="TableLMG2" displayName="TableLMG2" ref="D10:O47" totalsRowShown="0" headerRowDxfId="81" dataDxfId="79" headerRowBorderDxfId="80" tableBorderDxfId="78" totalsRowBorderDxfId="77">
  <autoFilter ref="D10:O47" xr:uid="{F5558D92-D248-402C-BD4B-2501F5D0977B}"/>
  <tableColumns count="12">
    <tableColumn id="1" xr3:uid="{D86723D7-19DB-4A2D-8890-230DD754EC13}" name="CoP reference" dataDxfId="76"/>
    <tableColumn id="2" xr3:uid="{5F576693-B639-44AE-83F5-AB14F4B2EA12}" name="Management practices" dataDxfId="75"/>
    <tableColumn id="3" xr3:uid="{A86F96F2-5AA6-4FC8-A8D3-810B5CAB6E59}" name="Minimum or additional" dataDxfId="74"/>
    <tableColumn id="4" xr3:uid="{1DCDEA8F-F41E-415A-B21E-D7B1BBBC2063}" name="Yes/Partial/No" dataDxfId="73"/>
    <tableColumn id="5" xr3:uid="{155C5EA9-C86F-4AC4-BE50-F706BF806AA2}" name="Action to be completed + frequency" dataDxfId="72"/>
    <tableColumn id="6" xr3:uid="{E0D73799-AC8B-4125-8EA8-65A02143A530}" name="Existing or new action" dataDxfId="71"/>
    <tableColumn id="7" xr3:uid="{E3902982-0F47-4ECC-B7F4-24B415A36410}" name="Person responsible" dataDxfId="70"/>
    <tableColumn id="8" xr3:uid="{9CC16AC8-0179-47EF-A6D7-D61B47EE4945}" name="Expected date_x000a_of completion" dataDxfId="69"/>
    <tableColumn id="9" xr3:uid="{DD26C40D-088A-40EB-9349-974D4FFA92B1}" name="Actual date_x000a_of completion" dataDxfId="68"/>
    <tableColumn id="10" xr3:uid="{33313E71-8A21-46DC-AB6D-073C0EC58A71}" name="Evidence" dataDxfId="67"/>
    <tableColumn id="11" xr3:uid="{30AA5AD1-0BAF-46A3-A804-02A9A6F01A61}" name="Review date" dataDxfId="66"/>
    <tableColumn id="12" xr3:uid="{A0C3FB7A-06E9-481D-AB4E-0D99F5D16592}" name="Comments_x000a_(justification if N/A)" dataDxfId="6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C891C3-19AE-46B2-81AB-7C2E1354027B}" name="TableLMG3" displayName="TableLMG3" ref="D10:O47" totalsRowShown="0" headerRowDxfId="64" dataDxfId="62" headerRowBorderDxfId="63" tableBorderDxfId="61" totalsRowBorderDxfId="60">
  <autoFilter ref="D10:O47" xr:uid="{62C891C3-19AE-46B2-81AB-7C2E1354027B}"/>
  <tableColumns count="12">
    <tableColumn id="1" xr3:uid="{DAA34C06-3BC0-46F9-A6DA-88F49784AAB0}" name="CoP reference" dataDxfId="59"/>
    <tableColumn id="2" xr3:uid="{022314D3-BFE8-4208-89EB-4ABAE1026D75}" name="Management practices" dataDxfId="58"/>
    <tableColumn id="3" xr3:uid="{6703592F-3F94-478E-92A8-D99B17DA87DC}" name="Minimum or additional" dataDxfId="57"/>
    <tableColumn id="4" xr3:uid="{CFE9860F-4539-44C1-A602-56D3C06DBACB}" name="Yes/Partial/No" dataDxfId="56"/>
    <tableColumn id="5" xr3:uid="{BAD48B2E-3698-46FD-95F3-666741A9D28E}" name="Action to be completed + frequency" dataDxfId="55"/>
    <tableColumn id="6" xr3:uid="{7DE63091-CF3F-4F44-9DBD-B974F81830C5}" name="Existing or new action" dataDxfId="54"/>
    <tableColumn id="7" xr3:uid="{B03D7FB4-C673-4DD4-93E2-3D4E2F8BCABE}" name="Person responsible" dataDxfId="53"/>
    <tableColumn id="8" xr3:uid="{8A597358-3ABD-4010-B937-6C2937571C43}" name="Expected date_x000a_of completion" dataDxfId="52"/>
    <tableColumn id="9" xr3:uid="{57D1A351-2989-4C66-BC3F-7E3437381C56}" name="Actual date_x000a_of completion" dataDxfId="51"/>
    <tableColumn id="10" xr3:uid="{B1B76355-DD7E-48A6-8108-51AA82930CAD}" name="Evidence" dataDxfId="50"/>
    <tableColumn id="11" xr3:uid="{8376828E-94D9-4304-8E18-1A378F4C680C}" name="Review date" dataDxfId="49"/>
    <tableColumn id="12" xr3:uid="{9A15FB65-1C96-4EFB-AF3F-EE933B209781}" name="Comments_x000a_(justification if N/A)" dataDxfId="4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HortNZ colours">
      <a:dk1>
        <a:sysClr val="windowText" lastClr="000000"/>
      </a:dk1>
      <a:lt1>
        <a:sysClr val="window" lastClr="FFFFFF"/>
      </a:lt1>
      <a:dk2>
        <a:srgbClr val="005455"/>
      </a:dk2>
      <a:lt2>
        <a:srgbClr val="4B877A"/>
      </a:lt2>
      <a:accent1>
        <a:srgbClr val="7FC241"/>
      </a:accent1>
      <a:accent2>
        <a:srgbClr val="2EB569"/>
      </a:accent2>
      <a:accent3>
        <a:srgbClr val="77B0AA"/>
      </a:accent3>
      <a:accent4>
        <a:srgbClr val="3EC1CF"/>
      </a:accent4>
      <a:accent5>
        <a:srgbClr val="F1613B"/>
      </a:accent5>
      <a:accent6>
        <a:srgbClr val="006E8C"/>
      </a:accent6>
      <a:hlink>
        <a:srgbClr val="97A2AD"/>
      </a:hlink>
      <a:folHlink>
        <a:srgbClr val="96607D"/>
      </a:folHlink>
    </a:clrScheme>
    <a:fontScheme name="Custom 2">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1CD0-22BF-47AD-B7EA-1F94DDA4593A}">
  <sheetPr codeName="Sheet1">
    <tabColor theme="2"/>
    <pageSetUpPr fitToPage="1"/>
  </sheetPr>
  <dimension ref="B1:O23"/>
  <sheetViews>
    <sheetView showGridLines="0" tabSelected="1" zoomScaleNormal="100" zoomScalePageLayoutView="90" workbookViewId="0"/>
  </sheetViews>
  <sheetFormatPr defaultRowHeight="14.5" x14ac:dyDescent="0.35"/>
  <cols>
    <col min="1" max="1" width="4.07421875" customWidth="1"/>
    <col min="2" max="2" width="30.84375" customWidth="1"/>
    <col min="13" max="15" width="4.4609375" customWidth="1"/>
  </cols>
  <sheetData>
    <row r="1" spans="2:15" s="14" customFormat="1" ht="40.5" customHeight="1" x14ac:dyDescent="0.35">
      <c r="B1" s="149" t="s">
        <v>0</v>
      </c>
      <c r="C1" s="149"/>
      <c r="D1" s="149"/>
      <c r="E1" s="149"/>
      <c r="F1" s="149"/>
      <c r="G1" s="149"/>
      <c r="H1" s="149"/>
      <c r="I1" s="149"/>
      <c r="J1" s="149"/>
      <c r="K1" s="149"/>
      <c r="L1" s="149"/>
      <c r="M1" s="149"/>
      <c r="N1" s="149"/>
      <c r="O1" s="149"/>
    </row>
    <row r="2" spans="2:15" ht="229" customHeight="1" x14ac:dyDescent="0.35">
      <c r="B2" s="151" t="s">
        <v>198</v>
      </c>
      <c r="C2" s="151"/>
      <c r="D2" s="151"/>
      <c r="E2" s="151"/>
      <c r="F2" s="151"/>
      <c r="G2" s="151"/>
      <c r="H2" s="151"/>
      <c r="I2" s="151"/>
      <c r="J2" s="151"/>
      <c r="K2" s="151"/>
      <c r="L2" s="151"/>
      <c r="M2" s="151"/>
      <c r="N2" s="151"/>
      <c r="O2" s="151"/>
    </row>
    <row r="3" spans="2:15" s="99" customFormat="1" ht="35.15" customHeight="1" x14ac:dyDescent="0.45">
      <c r="B3" s="120" t="s">
        <v>253</v>
      </c>
      <c r="C3" s="98"/>
      <c r="D3" s="98"/>
      <c r="E3" s="98"/>
      <c r="F3" s="98"/>
      <c r="G3" s="98"/>
      <c r="H3" s="98"/>
      <c r="I3" s="98"/>
      <c r="J3" s="98"/>
      <c r="K3" s="98"/>
      <c r="L3" s="98"/>
      <c r="M3" s="98"/>
      <c r="N3" s="98"/>
      <c r="O3" s="98"/>
    </row>
    <row r="4" spans="2:15" ht="27" customHeight="1" thickBot="1" x14ac:dyDescent="0.4">
      <c r="B4" s="143" t="s">
        <v>1</v>
      </c>
      <c r="C4" s="143"/>
      <c r="D4" s="143"/>
      <c r="E4" s="143"/>
      <c r="F4" s="143"/>
      <c r="G4" s="143"/>
      <c r="H4" s="143"/>
      <c r="I4" s="143"/>
      <c r="J4" s="143"/>
      <c r="K4" s="143"/>
      <c r="L4" s="143"/>
      <c r="M4" s="143"/>
      <c r="N4" s="143"/>
      <c r="O4" s="143"/>
    </row>
    <row r="5" spans="2:15" ht="10.15" customHeight="1" thickBot="1" x14ac:dyDescent="0.4">
      <c r="B5" s="17"/>
      <c r="C5" s="17"/>
      <c r="D5" s="17"/>
      <c r="E5" s="17"/>
      <c r="F5" s="17"/>
      <c r="G5" s="17"/>
      <c r="H5" s="17"/>
      <c r="I5" s="17"/>
      <c r="J5" s="17"/>
      <c r="K5" s="17"/>
      <c r="L5" s="17"/>
      <c r="M5" s="18"/>
      <c r="N5" s="18"/>
      <c r="O5" s="18"/>
    </row>
    <row r="6" spans="2:15" ht="29.65" customHeight="1" thickBot="1" x14ac:dyDescent="0.4">
      <c r="B6" s="19" t="s">
        <v>2</v>
      </c>
      <c r="C6" s="144" t="s">
        <v>3</v>
      </c>
      <c r="D6" s="144"/>
      <c r="E6" s="144"/>
      <c r="F6" s="144"/>
      <c r="G6" s="144"/>
      <c r="H6" s="144"/>
      <c r="I6" s="144"/>
      <c r="J6" s="144"/>
      <c r="K6" s="144"/>
      <c r="L6" s="144"/>
      <c r="M6" s="144"/>
      <c r="N6" s="144"/>
      <c r="O6" s="144"/>
    </row>
    <row r="7" spans="2:15" ht="29.65" customHeight="1" thickBot="1" x14ac:dyDescent="0.4">
      <c r="B7" s="19" t="s">
        <v>247</v>
      </c>
      <c r="C7" s="144" t="s">
        <v>249</v>
      </c>
      <c r="D7" s="144"/>
      <c r="E7" s="144"/>
      <c r="F7" s="144"/>
      <c r="G7" s="144"/>
      <c r="H7" s="144"/>
      <c r="I7" s="144"/>
      <c r="J7" s="144"/>
      <c r="K7" s="144"/>
      <c r="L7" s="144"/>
      <c r="M7" s="144"/>
      <c r="N7" s="144"/>
      <c r="O7" s="144"/>
    </row>
    <row r="8" spans="2:15" ht="29.65" customHeight="1" thickBot="1" x14ac:dyDescent="0.4">
      <c r="B8" s="19" t="s">
        <v>248</v>
      </c>
      <c r="C8" s="144" t="s">
        <v>250</v>
      </c>
      <c r="D8" s="144"/>
      <c r="E8" s="144"/>
      <c r="F8" s="144"/>
      <c r="G8" s="144"/>
      <c r="H8" s="144"/>
      <c r="I8" s="144"/>
      <c r="J8" s="144"/>
      <c r="K8" s="144"/>
      <c r="L8" s="144"/>
      <c r="M8" s="144"/>
      <c r="N8" s="144"/>
      <c r="O8" s="144"/>
    </row>
    <row r="9" spans="2:15" ht="29.65" customHeight="1" thickBot="1" x14ac:dyDescent="0.4">
      <c r="B9" s="19" t="s">
        <v>251</v>
      </c>
      <c r="C9" s="144" t="s">
        <v>252</v>
      </c>
      <c r="D9" s="144"/>
      <c r="E9" s="144"/>
      <c r="F9" s="144"/>
      <c r="G9" s="144"/>
      <c r="H9" s="144"/>
      <c r="I9" s="144"/>
      <c r="J9" s="144"/>
      <c r="K9" s="144"/>
      <c r="L9" s="144"/>
      <c r="M9" s="144"/>
      <c r="N9" s="144"/>
      <c r="O9" s="144"/>
    </row>
    <row r="10" spans="2:15" ht="29.65" customHeight="1" thickBot="1" x14ac:dyDescent="0.4">
      <c r="B10" s="152" t="s">
        <v>155</v>
      </c>
      <c r="C10" s="152"/>
      <c r="D10" s="152"/>
      <c r="E10" s="152"/>
      <c r="F10" s="152"/>
      <c r="G10" s="152"/>
      <c r="H10" s="152"/>
      <c r="I10" s="152"/>
      <c r="J10" s="152"/>
      <c r="K10" s="152"/>
      <c r="L10" s="152"/>
      <c r="M10" s="152"/>
      <c r="N10" s="152"/>
      <c r="O10" s="152"/>
    </row>
    <row r="11" spans="2:15" ht="29.65" customHeight="1" thickBot="1" x14ac:dyDescent="0.4">
      <c r="B11" s="20" t="s">
        <v>4</v>
      </c>
      <c r="C11" s="144" t="s">
        <v>208</v>
      </c>
      <c r="D11" s="144"/>
      <c r="E11" s="144"/>
      <c r="F11" s="144"/>
      <c r="G11" s="144"/>
      <c r="H11" s="144"/>
      <c r="I11" s="144"/>
      <c r="J11" s="144"/>
      <c r="K11" s="144"/>
      <c r="L11" s="144"/>
      <c r="M11" s="144"/>
      <c r="N11" s="144"/>
      <c r="O11" s="144"/>
    </row>
    <row r="12" spans="2:15" ht="29.65" customHeight="1" thickBot="1" x14ac:dyDescent="0.4">
      <c r="B12" s="20" t="s">
        <v>5</v>
      </c>
      <c r="C12" s="144" t="s">
        <v>209</v>
      </c>
      <c r="D12" s="144"/>
      <c r="E12" s="144"/>
      <c r="F12" s="144"/>
      <c r="G12" s="144"/>
      <c r="H12" s="144"/>
      <c r="I12" s="144"/>
      <c r="J12" s="144"/>
      <c r="K12" s="144"/>
      <c r="L12" s="144"/>
      <c r="M12" s="144"/>
      <c r="N12" s="144"/>
      <c r="O12" s="144"/>
    </row>
    <row r="13" spans="2:15" ht="29.65" customHeight="1" thickBot="1" x14ac:dyDescent="0.4">
      <c r="B13" s="20" t="s">
        <v>6</v>
      </c>
      <c r="C13" s="144" t="s">
        <v>210</v>
      </c>
      <c r="D13" s="144"/>
      <c r="E13" s="144"/>
      <c r="F13" s="144"/>
      <c r="G13" s="144"/>
      <c r="H13" s="144"/>
      <c r="I13" s="144"/>
      <c r="J13" s="144"/>
      <c r="K13" s="144"/>
      <c r="L13" s="144"/>
      <c r="M13" s="144"/>
      <c r="N13" s="144"/>
      <c r="O13" s="144"/>
    </row>
    <row r="14" spans="2:15" ht="29.65" customHeight="1" thickBot="1" x14ac:dyDescent="0.4">
      <c r="B14" s="20" t="s">
        <v>207</v>
      </c>
      <c r="C14" s="144" t="s">
        <v>211</v>
      </c>
      <c r="D14" s="144"/>
      <c r="E14" s="144"/>
      <c r="F14" s="144"/>
      <c r="G14" s="144"/>
      <c r="H14" s="144"/>
      <c r="I14" s="144"/>
      <c r="J14" s="144"/>
      <c r="K14" s="144"/>
      <c r="L14" s="144"/>
      <c r="M14" s="144"/>
      <c r="N14" s="144"/>
      <c r="O14" s="144"/>
    </row>
    <row r="15" spans="2:15" ht="29.65" customHeight="1" thickBot="1" x14ac:dyDescent="0.4">
      <c r="B15" s="19" t="s">
        <v>156</v>
      </c>
      <c r="C15" s="144" t="s">
        <v>212</v>
      </c>
      <c r="D15" s="144"/>
      <c r="E15" s="144"/>
      <c r="F15" s="144"/>
      <c r="G15" s="144"/>
      <c r="H15" s="144"/>
      <c r="I15" s="144"/>
      <c r="J15" s="144"/>
      <c r="K15" s="144"/>
      <c r="L15" s="144"/>
      <c r="M15" s="144"/>
      <c r="N15" s="144"/>
      <c r="O15" s="144"/>
    </row>
    <row r="16" spans="2:15" ht="10.5" customHeight="1" x14ac:dyDescent="0.35">
      <c r="B16" s="18"/>
      <c r="C16" s="18"/>
      <c r="D16" s="18"/>
      <c r="E16" s="18"/>
      <c r="F16" s="18"/>
      <c r="G16" s="18"/>
      <c r="H16" s="18"/>
      <c r="I16" s="18"/>
      <c r="J16" s="18"/>
      <c r="K16" s="18"/>
      <c r="L16" s="18"/>
      <c r="M16" s="18"/>
      <c r="N16" s="18"/>
      <c r="O16" s="18"/>
    </row>
    <row r="17" spans="2:15" ht="28.15" customHeight="1" thickBot="1" x14ac:dyDescent="0.4">
      <c r="B17" s="143" t="s">
        <v>7</v>
      </c>
      <c r="C17" s="143"/>
      <c r="D17" s="143"/>
      <c r="E17" s="143"/>
      <c r="F17" s="143"/>
      <c r="G17" s="143"/>
      <c r="H17" s="143"/>
      <c r="I17" s="143"/>
      <c r="J17" s="143"/>
      <c r="K17" s="143"/>
      <c r="L17" s="143"/>
      <c r="M17" s="143"/>
      <c r="N17" s="143"/>
      <c r="O17" s="143"/>
    </row>
    <row r="18" spans="2:15" s="5" customFormat="1" ht="53.15" customHeight="1" thickBot="1" x14ac:dyDescent="0.4">
      <c r="B18" s="150" t="s">
        <v>8</v>
      </c>
      <c r="C18" s="150"/>
      <c r="D18" s="150"/>
      <c r="E18" s="150"/>
      <c r="F18" s="150"/>
      <c r="G18" s="150"/>
      <c r="H18" s="150"/>
      <c r="I18" s="150"/>
      <c r="J18" s="150"/>
      <c r="K18" s="150"/>
      <c r="L18" s="150"/>
      <c r="M18" s="150"/>
      <c r="N18" s="150"/>
      <c r="O18" s="150"/>
    </row>
    <row r="19" spans="2:15" s="6" customFormat="1" ht="25.5" customHeight="1" thickBot="1" x14ac:dyDescent="0.4">
      <c r="B19" s="146" t="s">
        <v>9</v>
      </c>
      <c r="C19" s="147"/>
      <c r="D19" s="148"/>
      <c r="E19" s="21"/>
      <c r="F19" s="21"/>
      <c r="G19" s="21"/>
      <c r="H19" s="21"/>
      <c r="I19" s="21"/>
      <c r="J19" s="21"/>
      <c r="K19" s="21"/>
      <c r="L19" s="21"/>
      <c r="M19" s="21"/>
      <c r="N19" s="21"/>
      <c r="O19" s="21"/>
    </row>
    <row r="20" spans="2:15" s="6" customFormat="1" ht="14.25" customHeight="1" x14ac:dyDescent="0.35">
      <c r="C20" s="86"/>
      <c r="D20" s="86"/>
      <c r="E20" s="86"/>
      <c r="F20" s="86"/>
      <c r="G20" s="86"/>
      <c r="H20" s="86"/>
      <c r="I20" s="86"/>
      <c r="J20" s="86"/>
      <c r="K20" s="86"/>
      <c r="L20" s="86"/>
      <c r="M20" s="86"/>
      <c r="N20" s="21"/>
      <c r="O20" s="21"/>
    </row>
    <row r="21" spans="2:15" ht="36.4" customHeight="1" x14ac:dyDescent="0.35">
      <c r="B21" s="145" t="s">
        <v>217</v>
      </c>
      <c r="C21" s="145"/>
      <c r="D21" s="145"/>
      <c r="E21" s="145"/>
      <c r="F21" s="145"/>
      <c r="G21" s="145"/>
      <c r="H21" s="145"/>
      <c r="I21" s="145"/>
      <c r="J21" s="145"/>
      <c r="K21" s="145"/>
      <c r="L21" s="145"/>
      <c r="M21" s="145"/>
      <c r="N21" s="145"/>
      <c r="O21" s="18"/>
    </row>
    <row r="22" spans="2:15" x14ac:dyDescent="0.35">
      <c r="B22" s="18"/>
      <c r="C22" s="18"/>
      <c r="D22" s="18"/>
      <c r="E22" s="18"/>
      <c r="F22" s="18"/>
      <c r="G22" s="18"/>
      <c r="H22" s="18"/>
      <c r="I22" s="18"/>
      <c r="J22" s="18"/>
      <c r="K22" s="18"/>
      <c r="L22" s="18"/>
      <c r="M22" s="18"/>
      <c r="N22" s="18"/>
      <c r="O22" s="18"/>
    </row>
    <row r="23" spans="2:15" x14ac:dyDescent="0.35">
      <c r="B23" s="18"/>
      <c r="C23" s="18"/>
      <c r="D23" s="18"/>
      <c r="E23" s="18"/>
      <c r="F23" s="18"/>
      <c r="G23" s="18"/>
      <c r="H23" s="18"/>
      <c r="I23" s="18"/>
      <c r="J23" s="18"/>
      <c r="K23" s="18"/>
      <c r="L23" s="18"/>
      <c r="M23" s="18"/>
      <c r="N23" s="18"/>
      <c r="O23" s="18"/>
    </row>
  </sheetData>
  <sheetProtection algorithmName="SHA-512" hashValue="orLCMNFLUON88L4Fle+oR7+bvJ9caWkcBwtKMnuI8PJyoAABk38TmA5w0hJsR4G4nkqtedSM53oihV0IETpeIg==" saltValue="jVQS08ra2bTVSs3ydx1WWA==" spinCount="100000" sheet="1" objects="1" scenarios="1"/>
  <mergeCells count="17">
    <mergeCell ref="C14:O14"/>
    <mergeCell ref="B17:O17"/>
    <mergeCell ref="C9:O9"/>
    <mergeCell ref="B21:N21"/>
    <mergeCell ref="B19:D19"/>
    <mergeCell ref="B1:O1"/>
    <mergeCell ref="C6:O6"/>
    <mergeCell ref="C7:O7"/>
    <mergeCell ref="C8:O8"/>
    <mergeCell ref="B4:O4"/>
    <mergeCell ref="B18:O18"/>
    <mergeCell ref="B2:O2"/>
    <mergeCell ref="C11:O11"/>
    <mergeCell ref="C12:O12"/>
    <mergeCell ref="C13:O13"/>
    <mergeCell ref="C15:O15"/>
    <mergeCell ref="B10:O10"/>
  </mergeCells>
  <phoneticPr fontId="10" type="noConversion"/>
  <conditionalFormatting sqref="B19">
    <cfRule type="expression" dxfId="47" priority="1">
      <formula>$G19="N/A"</formula>
    </cfRule>
    <cfRule type="expression" dxfId="46" priority="2">
      <formula>$G19="YES"</formula>
    </cfRule>
  </conditionalFormatting>
  <hyperlinks>
    <hyperlink ref="B6" location="'1 Overview'!A1" display="1. Overview" xr:uid="{50EC8B0C-0C08-42A5-8BBF-A435B57C7D8F}"/>
    <hyperlink ref="B7" location="'2a N loss risk'!A1" display="2a. N loss risk" xr:uid="{CFA0B046-885A-420E-A2C8-0ACB8EDB264D}"/>
    <hyperlink ref="B8" location="'2b P loss risk'!A1" display="2b. P loss risk" xr:uid="{62BBA178-8961-49CD-A41A-E4FF0CC485E3}"/>
    <hyperlink ref="B11" location="'4a LMG1'!A1" display="LMG 1" xr:uid="{2563A9D6-649C-4EBF-8264-C509389CA1ED}"/>
    <hyperlink ref="B12" location="'4b LMG2'!A1" display="LMG 2" xr:uid="{1FE8BF95-F4D6-406C-8A23-5164C847D68A}"/>
    <hyperlink ref="B13" location="'4c LMG3'!A1" display="LMG 3" xr:uid="{FA190BBD-A7A8-4D3F-A7E7-1F0D5986782F}"/>
    <hyperlink ref="B15" location="'5 NMP Action Plan'!Print_Area" display="5. Action plan" xr:uid="{569A10FF-BCDC-4E4E-ADEF-5CF551185D29}"/>
    <hyperlink ref="B14" location="'4d Practices for P loss'!Print_Area" display="Practices for P loss" xr:uid="{0DB9711D-4650-4518-B720-1237451D88AE}"/>
    <hyperlink ref="B9" location="'3 Risk summary'!A1" display="3. Risk summary" xr:uid="{C3CD2A53-EA72-49E7-B5C5-4ECAEDCF5999}"/>
  </hyperlinks>
  <pageMargins left="0.39370078740157483" right="0.39370078740157483" top="0.39370078740157483" bottom="0.39370078740157483" header="0.19685039370078741" footer="0"/>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040CF-D7B2-4460-B867-FCFEF17C8F6A}">
  <sheetPr codeName="Sheet9">
    <tabColor theme="8"/>
    <pageSetUpPr fitToPage="1"/>
  </sheetPr>
  <dimension ref="B1:K33"/>
  <sheetViews>
    <sheetView showGridLines="0" showWhiteSpace="0" zoomScaleNormal="100" zoomScalePageLayoutView="80" workbookViewId="0"/>
  </sheetViews>
  <sheetFormatPr defaultRowHeight="14.5" x14ac:dyDescent="0.35"/>
  <cols>
    <col min="1" max="1" width="4.3046875" customWidth="1"/>
    <col min="2" max="2" width="5.84375" customWidth="1"/>
    <col min="3" max="3" width="18.69140625" customWidth="1"/>
    <col min="4" max="4" width="46.23046875" customWidth="1"/>
    <col min="5" max="5" width="13.84375" customWidth="1"/>
    <col min="6" max="7" width="15.765625" customWidth="1"/>
    <col min="8" max="8" width="16.4609375" customWidth="1"/>
    <col min="9" max="9" width="28.69140625" customWidth="1"/>
    <col min="10" max="10" width="12.53515625" customWidth="1"/>
    <col min="11" max="11" width="25.765625" customWidth="1"/>
  </cols>
  <sheetData>
    <row r="1" spans="2:11" s="14" customFormat="1" ht="44.15" customHeight="1" x14ac:dyDescent="0.35">
      <c r="B1" s="149" t="s">
        <v>158</v>
      </c>
      <c r="C1" s="149"/>
      <c r="D1" s="149"/>
      <c r="E1" s="149"/>
      <c r="F1" s="149"/>
      <c r="G1" s="149"/>
      <c r="H1" s="149"/>
      <c r="I1" s="149"/>
      <c r="J1" s="149"/>
      <c r="K1" s="149"/>
    </row>
    <row r="2" spans="2:11" s="3" customFormat="1" ht="6.75" customHeight="1" x14ac:dyDescent="0.55000000000000004">
      <c r="B2" s="79"/>
      <c r="C2" s="38"/>
      <c r="D2" s="38"/>
      <c r="E2" s="38"/>
      <c r="F2" s="38"/>
      <c r="G2" s="30"/>
      <c r="H2" s="30"/>
      <c r="I2" s="30"/>
      <c r="J2" s="18"/>
    </row>
    <row r="3" spans="2:11" s="13" customFormat="1" ht="42.75" customHeight="1" x14ac:dyDescent="0.55000000000000004">
      <c r="B3" s="171" t="s">
        <v>112</v>
      </c>
      <c r="C3" s="171"/>
      <c r="D3" s="171"/>
      <c r="E3" s="171"/>
      <c r="F3" s="171"/>
      <c r="G3" s="171"/>
      <c r="H3" s="171"/>
      <c r="I3" s="171"/>
      <c r="J3" s="171"/>
    </row>
    <row r="4" spans="2:11" s="10" customFormat="1" ht="26.65" customHeight="1" x14ac:dyDescent="0.55000000000000004">
      <c r="B4" s="170" t="s">
        <v>113</v>
      </c>
      <c r="C4" s="170"/>
      <c r="D4" s="80"/>
      <c r="E4" s="18"/>
      <c r="F4" s="18"/>
      <c r="G4" s="30"/>
      <c r="H4" s="30"/>
      <c r="I4" s="30"/>
      <c r="J4" s="18"/>
    </row>
    <row r="5" spans="2:11" s="10" customFormat="1" ht="26.65" customHeight="1" x14ac:dyDescent="0.55000000000000004">
      <c r="B5" s="170" t="s">
        <v>114</v>
      </c>
      <c r="C5" s="170"/>
      <c r="D5" s="80"/>
      <c r="E5" s="18"/>
      <c r="F5" s="18"/>
      <c r="G5" s="30"/>
      <c r="H5" s="30"/>
      <c r="I5" s="30"/>
      <c r="J5" s="18"/>
    </row>
    <row r="6" spans="2:11" s="10" customFormat="1" ht="26.65" customHeight="1" x14ac:dyDescent="0.55000000000000004">
      <c r="B6" s="170" t="s">
        <v>115</v>
      </c>
      <c r="C6" s="170"/>
      <c r="D6" s="80"/>
      <c r="E6" s="18"/>
      <c r="F6" s="18"/>
      <c r="G6" s="30"/>
      <c r="H6" s="30"/>
      <c r="I6" s="30"/>
      <c r="J6" s="18"/>
    </row>
    <row r="7" spans="2:11" s="10" customFormat="1" ht="26.65" customHeight="1" x14ac:dyDescent="0.55000000000000004">
      <c r="B7" s="170" t="s">
        <v>207</v>
      </c>
      <c r="C7" s="170"/>
      <c r="D7" s="80"/>
      <c r="E7" s="18"/>
      <c r="F7" s="18"/>
      <c r="G7" s="30"/>
      <c r="H7" s="30"/>
      <c r="I7" s="30"/>
      <c r="J7" s="18"/>
    </row>
    <row r="8" spans="2:11" s="10" customFormat="1" ht="22" customHeight="1" thickBot="1" x14ac:dyDescent="0.6">
      <c r="B8" s="18"/>
      <c r="C8" s="18"/>
      <c r="D8" s="18"/>
      <c r="E8" s="18"/>
      <c r="F8" s="18"/>
      <c r="G8" s="30"/>
      <c r="H8" s="30"/>
      <c r="I8" s="30"/>
      <c r="J8" s="18"/>
    </row>
    <row r="9" spans="2:11" s="12" customFormat="1" ht="54" customHeight="1" thickBot="1" x14ac:dyDescent="0.4">
      <c r="B9" s="81" t="s">
        <v>21</v>
      </c>
      <c r="C9" s="88" t="s">
        <v>195</v>
      </c>
      <c r="D9" s="82" t="s">
        <v>154</v>
      </c>
      <c r="E9" s="82" t="s">
        <v>214</v>
      </c>
      <c r="F9" s="82" t="s">
        <v>15</v>
      </c>
      <c r="G9" s="82" t="s">
        <v>116</v>
      </c>
      <c r="H9" s="82" t="s">
        <v>196</v>
      </c>
      <c r="I9" s="82" t="s">
        <v>41</v>
      </c>
      <c r="J9" s="82" t="s">
        <v>42</v>
      </c>
      <c r="K9" s="82" t="s">
        <v>197</v>
      </c>
    </row>
    <row r="10" spans="2:11" s="12" customFormat="1" ht="38.15" customHeight="1" thickBot="1" x14ac:dyDescent="0.4">
      <c r="B10" s="83">
        <v>1</v>
      </c>
      <c r="C10" s="89"/>
      <c r="D10" s="90"/>
      <c r="E10" s="90"/>
      <c r="F10" s="90"/>
      <c r="G10" s="84"/>
      <c r="H10" s="84"/>
      <c r="I10" s="90"/>
      <c r="J10" s="84"/>
      <c r="K10" s="90"/>
    </row>
    <row r="11" spans="2:11" s="12" customFormat="1" ht="38.15" customHeight="1" thickBot="1" x14ac:dyDescent="0.4">
      <c r="B11" s="83">
        <v>2</v>
      </c>
      <c r="C11" s="91"/>
      <c r="D11" s="92"/>
      <c r="E11" s="92"/>
      <c r="F11" s="92"/>
      <c r="G11" s="85"/>
      <c r="H11" s="85"/>
      <c r="I11" s="92"/>
      <c r="J11" s="85"/>
      <c r="K11" s="92"/>
    </row>
    <row r="12" spans="2:11" s="12" customFormat="1" ht="38.15" customHeight="1" thickBot="1" x14ac:dyDescent="0.4">
      <c r="B12" s="83">
        <v>3</v>
      </c>
      <c r="C12" s="91"/>
      <c r="D12" s="92"/>
      <c r="E12" s="92"/>
      <c r="F12" s="92"/>
      <c r="G12" s="85"/>
      <c r="H12" s="85"/>
      <c r="I12" s="92"/>
      <c r="J12" s="85"/>
      <c r="K12" s="92"/>
    </row>
    <row r="13" spans="2:11" s="12" customFormat="1" ht="38.15" customHeight="1" thickBot="1" x14ac:dyDescent="0.4">
      <c r="B13" s="83">
        <v>4</v>
      </c>
      <c r="C13" s="92"/>
      <c r="D13" s="92"/>
      <c r="E13" s="92"/>
      <c r="F13" s="92"/>
      <c r="G13" s="85"/>
      <c r="H13" s="85"/>
      <c r="I13" s="92"/>
      <c r="J13" s="85"/>
      <c r="K13" s="92"/>
    </row>
    <row r="14" spans="2:11" s="12" customFormat="1" ht="38.15" customHeight="1" thickBot="1" x14ac:dyDescent="0.4">
      <c r="B14" s="83">
        <v>5</v>
      </c>
      <c r="C14" s="92"/>
      <c r="D14" s="92"/>
      <c r="E14" s="92"/>
      <c r="F14" s="92"/>
      <c r="G14" s="85"/>
      <c r="H14" s="85"/>
      <c r="I14" s="92"/>
      <c r="J14" s="85"/>
      <c r="K14" s="92"/>
    </row>
    <row r="15" spans="2:11" s="12" customFormat="1" ht="38.15" customHeight="1" thickBot="1" x14ac:dyDescent="0.4">
      <c r="B15" s="83">
        <v>6</v>
      </c>
      <c r="C15" s="92"/>
      <c r="D15" s="92"/>
      <c r="E15" s="92"/>
      <c r="F15" s="92"/>
      <c r="G15" s="85"/>
      <c r="H15" s="85"/>
      <c r="I15" s="92"/>
      <c r="J15" s="85"/>
      <c r="K15" s="92"/>
    </row>
    <row r="16" spans="2:11" ht="38.15" customHeight="1" thickBot="1" x14ac:dyDescent="0.4">
      <c r="B16" s="83">
        <v>7</v>
      </c>
      <c r="C16" s="92"/>
      <c r="D16" s="92"/>
      <c r="E16" s="92"/>
      <c r="F16" s="93"/>
      <c r="G16" s="85"/>
      <c r="H16" s="85"/>
      <c r="I16" s="92"/>
      <c r="J16" s="85"/>
      <c r="K16" s="92"/>
    </row>
    <row r="17" spans="2:11" ht="38.15" customHeight="1" thickBot="1" x14ac:dyDescent="0.4">
      <c r="B17" s="83">
        <v>8</v>
      </c>
      <c r="C17" s="92"/>
      <c r="D17" s="92"/>
      <c r="E17" s="92"/>
      <c r="F17" s="92"/>
      <c r="G17" s="85"/>
      <c r="H17" s="85"/>
      <c r="I17" s="92"/>
      <c r="J17" s="85"/>
      <c r="K17" s="92"/>
    </row>
    <row r="18" spans="2:11" ht="38.15" customHeight="1" thickBot="1" x14ac:dyDescent="0.4">
      <c r="B18" s="83">
        <v>9</v>
      </c>
      <c r="C18" s="92"/>
      <c r="D18" s="92"/>
      <c r="E18" s="92"/>
      <c r="F18" s="92"/>
      <c r="G18" s="85"/>
      <c r="H18" s="85"/>
      <c r="I18" s="92"/>
      <c r="J18" s="85"/>
      <c r="K18" s="92"/>
    </row>
    <row r="19" spans="2:11" ht="38.15" customHeight="1" thickBot="1" x14ac:dyDescent="0.4">
      <c r="B19" s="83">
        <v>10</v>
      </c>
      <c r="C19" s="92"/>
      <c r="D19" s="92"/>
      <c r="E19" s="92"/>
      <c r="F19" s="92"/>
      <c r="G19" s="85"/>
      <c r="H19" s="85"/>
      <c r="I19" s="92"/>
      <c r="J19" s="85"/>
      <c r="K19" s="92"/>
    </row>
    <row r="20" spans="2:11" ht="38.15" customHeight="1" thickBot="1" x14ac:dyDescent="0.4">
      <c r="B20" s="83">
        <v>11</v>
      </c>
      <c r="C20" s="92"/>
      <c r="D20" s="92"/>
      <c r="E20" s="92"/>
      <c r="F20" s="92"/>
      <c r="G20" s="85"/>
      <c r="H20" s="85"/>
      <c r="I20" s="92"/>
      <c r="J20" s="85"/>
      <c r="K20" s="92"/>
    </row>
    <row r="21" spans="2:11" ht="38.15" customHeight="1" thickBot="1" x14ac:dyDescent="0.4">
      <c r="B21" s="83">
        <v>12</v>
      </c>
      <c r="C21" s="92"/>
      <c r="D21" s="92"/>
      <c r="E21" s="92"/>
      <c r="F21" s="92"/>
      <c r="G21" s="85"/>
      <c r="H21" s="85"/>
      <c r="I21" s="92"/>
      <c r="J21" s="85"/>
      <c r="K21" s="92"/>
    </row>
    <row r="22" spans="2:11" ht="38.15" customHeight="1" thickBot="1" x14ac:dyDescent="0.4">
      <c r="B22" s="83">
        <v>13</v>
      </c>
      <c r="C22" s="92"/>
      <c r="D22" s="92"/>
      <c r="E22" s="92"/>
      <c r="F22" s="92"/>
      <c r="G22" s="85"/>
      <c r="H22" s="85"/>
      <c r="I22" s="92"/>
      <c r="J22" s="85"/>
      <c r="K22" s="92"/>
    </row>
    <row r="23" spans="2:11" ht="38.15" customHeight="1" thickBot="1" x14ac:dyDescent="0.4">
      <c r="B23" s="83">
        <v>14</v>
      </c>
      <c r="C23" s="92"/>
      <c r="D23" s="92"/>
      <c r="E23" s="92"/>
      <c r="F23" s="92"/>
      <c r="G23" s="85"/>
      <c r="H23" s="85"/>
      <c r="I23" s="92"/>
      <c r="J23" s="85"/>
      <c r="K23" s="92"/>
    </row>
    <row r="24" spans="2:11" ht="38.15" customHeight="1" thickBot="1" x14ac:dyDescent="0.4">
      <c r="B24" s="83">
        <v>15</v>
      </c>
      <c r="C24" s="92"/>
      <c r="D24" s="92"/>
      <c r="E24" s="92"/>
      <c r="F24" s="92"/>
      <c r="G24" s="85"/>
      <c r="H24" s="85"/>
      <c r="I24" s="92"/>
      <c r="J24" s="85"/>
      <c r="K24" s="92"/>
    </row>
    <row r="25" spans="2:11" ht="38.15" customHeight="1" thickBot="1" x14ac:dyDescent="0.4">
      <c r="B25" s="83">
        <v>16</v>
      </c>
      <c r="C25" s="92"/>
      <c r="D25" s="92"/>
      <c r="E25" s="92"/>
      <c r="F25" s="92"/>
      <c r="G25" s="85"/>
      <c r="H25" s="85"/>
      <c r="I25" s="92"/>
      <c r="J25" s="85"/>
      <c r="K25" s="92"/>
    </row>
    <row r="26" spans="2:11" ht="38.15" customHeight="1" thickBot="1" x14ac:dyDescent="0.4">
      <c r="B26" s="83">
        <v>17</v>
      </c>
      <c r="C26" s="92"/>
      <c r="D26" s="92"/>
      <c r="E26" s="92"/>
      <c r="F26" s="92"/>
      <c r="G26" s="85"/>
      <c r="H26" s="85"/>
      <c r="I26" s="92"/>
      <c r="J26" s="85"/>
      <c r="K26" s="92"/>
    </row>
    <row r="27" spans="2:11" ht="38.15" customHeight="1" thickBot="1" x14ac:dyDescent="0.4">
      <c r="B27" s="83">
        <v>18</v>
      </c>
      <c r="C27" s="92"/>
      <c r="D27" s="92"/>
      <c r="E27" s="92"/>
      <c r="F27" s="92"/>
      <c r="G27" s="85"/>
      <c r="H27" s="85"/>
      <c r="I27" s="92"/>
      <c r="J27" s="85"/>
      <c r="K27" s="92"/>
    </row>
    <row r="28" spans="2:11" ht="38.15" customHeight="1" thickBot="1" x14ac:dyDescent="0.4">
      <c r="B28" s="83">
        <v>19</v>
      </c>
      <c r="C28" s="92"/>
      <c r="D28" s="92"/>
      <c r="E28" s="92"/>
      <c r="F28" s="92"/>
      <c r="G28" s="85"/>
      <c r="H28" s="85"/>
      <c r="I28" s="92"/>
      <c r="J28" s="85"/>
      <c r="K28" s="92"/>
    </row>
    <row r="29" spans="2:11" ht="38.15" customHeight="1" thickBot="1" x14ac:dyDescent="0.4">
      <c r="B29" s="83">
        <v>20</v>
      </c>
      <c r="C29" s="92"/>
      <c r="D29" s="92"/>
      <c r="E29" s="92"/>
      <c r="F29" s="92"/>
      <c r="G29" s="85"/>
      <c r="H29" s="85"/>
      <c r="I29" s="92"/>
      <c r="J29" s="85"/>
      <c r="K29" s="92"/>
    </row>
    <row r="30" spans="2:11" ht="38.15" customHeight="1" thickBot="1" x14ac:dyDescent="0.4">
      <c r="B30" s="83">
        <v>21</v>
      </c>
      <c r="C30" s="92"/>
      <c r="D30" s="92"/>
      <c r="E30" s="92"/>
      <c r="F30" s="92"/>
      <c r="G30" s="85"/>
      <c r="H30" s="85"/>
      <c r="I30" s="92"/>
      <c r="J30" s="85"/>
      <c r="K30" s="92"/>
    </row>
    <row r="31" spans="2:11" ht="38.15" customHeight="1" thickBot="1" x14ac:dyDescent="0.4">
      <c r="B31" s="83">
        <v>22</v>
      </c>
      <c r="C31" s="92"/>
      <c r="D31" s="92"/>
      <c r="E31" s="92"/>
      <c r="F31" s="92"/>
      <c r="G31" s="85"/>
      <c r="H31" s="85"/>
      <c r="I31" s="92"/>
      <c r="J31" s="85"/>
      <c r="K31" s="92"/>
    </row>
    <row r="32" spans="2:11" ht="38.15" customHeight="1" thickBot="1" x14ac:dyDescent="0.4">
      <c r="B32" s="83">
        <v>23</v>
      </c>
      <c r="C32" s="92"/>
      <c r="D32" s="92"/>
      <c r="E32" s="92"/>
      <c r="F32" s="92"/>
      <c r="G32" s="85"/>
      <c r="H32" s="85"/>
      <c r="I32" s="92"/>
      <c r="J32" s="85"/>
      <c r="K32" s="92"/>
    </row>
    <row r="33" spans="2:11" ht="39" customHeight="1" thickBot="1" x14ac:dyDescent="0.4">
      <c r="B33" s="83">
        <v>24</v>
      </c>
      <c r="C33" s="92"/>
      <c r="D33" s="92"/>
      <c r="E33" s="92"/>
      <c r="F33" s="92"/>
      <c r="G33" s="85"/>
      <c r="H33" s="85"/>
      <c r="I33" s="92"/>
      <c r="J33" s="85"/>
      <c r="K33" s="92"/>
    </row>
  </sheetData>
  <sheetProtection algorithmName="SHA-512" hashValue="4vnMipZ39z3J0fQpKqw5uz8DcPFiWPjH8/yk2Jl9G4gdaKaTfx41b7ipobuu780ht3ZfbnRyFb5o0kuceMi2hA==" saltValue="hLLW4+GIoEIniP6WSgShcw==" spinCount="100000" sheet="1" objects="1" scenarios="1"/>
  <mergeCells count="6">
    <mergeCell ref="B1:K1"/>
    <mergeCell ref="B7:C7"/>
    <mergeCell ref="B4:C4"/>
    <mergeCell ref="B5:C5"/>
    <mergeCell ref="B6:C6"/>
    <mergeCell ref="B3:J3"/>
  </mergeCells>
  <conditionalFormatting sqref="C11:K12">
    <cfRule type="expression" dxfId="0" priority="7">
      <formula>NOT(ISBLANK(#REF!))</formula>
    </cfRule>
  </conditionalFormatting>
  <hyperlinks>
    <hyperlink ref="B4" location="'5a LMG1'!A1" display="LMG 1 actions" xr:uid="{AECF2AAE-AF13-4BE5-AD8C-63F5186532EC}"/>
    <hyperlink ref="B5" location="'5b LMG2'!A1" display="LMG 2 actions" xr:uid="{1ACB8DE4-4BE2-4724-8106-74FFCB4974E4}"/>
    <hyperlink ref="B7" location="'5c LMG3'!A1" display="LMG 3 actions" xr:uid="{7E8F7D6C-98E0-4785-B42D-D84AE733C777}"/>
    <hyperlink ref="B6" location="'5c LMG3'!A1" display="LMG 3 actions" xr:uid="{8CD5D61A-9E07-4DC3-A704-4B4B7585AC36}"/>
    <hyperlink ref="B7:C7" location="'4d Practices for P loss'!Print_Area" display="Practices for P loss" xr:uid="{EC33A194-06A6-49F9-9FFC-0A88382A3D1D}"/>
    <hyperlink ref="B4:C4" location="'4a LMG1'!A1" display="LMG 1 actions" xr:uid="{4F4465DC-B7CF-41D7-A391-4C0E90E1F79A}"/>
    <hyperlink ref="B5:C5" location="'4b LMG2'!A1" display="LMG 2 actions" xr:uid="{14E8A60B-F3CE-4829-8167-1D21E80C4258}"/>
    <hyperlink ref="B6:C6" location="'4c LMG3'!A1" display="LMG 3 actions" xr:uid="{1658E734-BD03-4C49-964E-E0380AA98D0F}"/>
  </hyperlinks>
  <pageMargins left="0.39370078740157483" right="0.39370078740157483" top="0.39370078740157483" bottom="0.39370078740157483" header="0" footer="0"/>
  <pageSetup scale="59"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47" id="{44122C67-609D-43D7-8658-967115239337}">
            <xm:f>NOT(ISBLANK('4a LMG1'!$B$11:$B$11))</xm:f>
            <x14:dxf>
              <fill>
                <patternFill>
                  <bgColor rgb="FFFFFFE5"/>
                </patternFill>
              </fill>
            </x14:dxf>
          </x14:cfRule>
          <xm:sqref>C10:K10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6F1C691-9B4E-4662-84BE-B9A1D9EED1CD}">
          <x14:formula1>
            <xm:f>SheetData!$A$26:$A$27</xm:f>
          </x14:formula1>
          <xm:sqref>E10:E33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CA07-32C2-4BEB-B46D-D2264B01825E}">
  <sheetPr codeName="Sheet10"/>
  <dimension ref="A1:E36"/>
  <sheetViews>
    <sheetView workbookViewId="0">
      <selection activeCell="D21" sqref="D21"/>
    </sheetView>
  </sheetViews>
  <sheetFormatPr defaultRowHeight="14.5" x14ac:dyDescent="0.35"/>
  <cols>
    <col min="1" max="1" width="15.53515625" customWidth="1"/>
    <col min="4" max="4" width="26.53515625" customWidth="1"/>
  </cols>
  <sheetData>
    <row r="1" spans="1:5" x14ac:dyDescent="0.35">
      <c r="A1" t="s">
        <v>117</v>
      </c>
      <c r="D1" s="15" t="s">
        <v>118</v>
      </c>
    </row>
    <row r="2" spans="1:5" x14ac:dyDescent="0.35">
      <c r="A2" t="s">
        <v>24</v>
      </c>
      <c r="D2" t="s">
        <v>176</v>
      </c>
      <c r="E2" t="s">
        <v>119</v>
      </c>
    </row>
    <row r="3" spans="1:5" x14ac:dyDescent="0.35">
      <c r="A3" t="s">
        <v>120</v>
      </c>
      <c r="D3" t="s">
        <v>177</v>
      </c>
      <c r="E3" t="s">
        <v>29</v>
      </c>
    </row>
    <row r="4" spans="1:5" x14ac:dyDescent="0.35">
      <c r="D4" t="s">
        <v>178</v>
      </c>
      <c r="E4" t="s">
        <v>29</v>
      </c>
    </row>
    <row r="5" spans="1:5" x14ac:dyDescent="0.35">
      <c r="A5" t="s">
        <v>30</v>
      </c>
      <c r="D5" t="s">
        <v>179</v>
      </c>
      <c r="E5" t="s">
        <v>121</v>
      </c>
    </row>
    <row r="6" spans="1:5" x14ac:dyDescent="0.35">
      <c r="A6" t="s">
        <v>29</v>
      </c>
      <c r="D6" t="s">
        <v>180</v>
      </c>
      <c r="E6" t="s">
        <v>119</v>
      </c>
    </row>
    <row r="7" spans="1:5" x14ac:dyDescent="0.35">
      <c r="A7" t="s">
        <v>119</v>
      </c>
      <c r="D7" t="s">
        <v>181</v>
      </c>
      <c r="E7" t="s">
        <v>29</v>
      </c>
    </row>
    <row r="8" spans="1:5" x14ac:dyDescent="0.35">
      <c r="A8" t="s">
        <v>121</v>
      </c>
      <c r="D8" t="s">
        <v>182</v>
      </c>
      <c r="E8" t="s">
        <v>121</v>
      </c>
    </row>
    <row r="9" spans="1:5" x14ac:dyDescent="0.35">
      <c r="D9" t="s">
        <v>183</v>
      </c>
      <c r="E9" t="s">
        <v>119</v>
      </c>
    </row>
    <row r="10" spans="1:5" x14ac:dyDescent="0.35">
      <c r="A10" s="15" t="s">
        <v>122</v>
      </c>
      <c r="B10" s="15" t="s">
        <v>123</v>
      </c>
      <c r="D10" t="s">
        <v>184</v>
      </c>
      <c r="E10" t="s">
        <v>119</v>
      </c>
    </row>
    <row r="11" spans="1:5" x14ac:dyDescent="0.35">
      <c r="A11" t="s">
        <v>124</v>
      </c>
      <c r="B11">
        <v>3</v>
      </c>
      <c r="D11" t="s">
        <v>185</v>
      </c>
      <c r="E11" t="s">
        <v>121</v>
      </c>
    </row>
    <row r="12" spans="1:5" x14ac:dyDescent="0.35">
      <c r="A12" t="s">
        <v>125</v>
      </c>
      <c r="B12">
        <v>3</v>
      </c>
      <c r="D12" t="s">
        <v>186</v>
      </c>
      <c r="E12" t="s">
        <v>121</v>
      </c>
    </row>
    <row r="13" spans="1:5" x14ac:dyDescent="0.35">
      <c r="A13" t="s">
        <v>126</v>
      </c>
      <c r="B13">
        <v>2</v>
      </c>
      <c r="D13" t="s">
        <v>187</v>
      </c>
      <c r="E13" t="s">
        <v>119</v>
      </c>
    </row>
    <row r="14" spans="1:5" x14ac:dyDescent="0.35">
      <c r="A14" t="s">
        <v>127</v>
      </c>
      <c r="B14">
        <v>3</v>
      </c>
    </row>
    <row r="15" spans="1:5" x14ac:dyDescent="0.35">
      <c r="A15" t="s">
        <v>128</v>
      </c>
      <c r="B15">
        <v>2</v>
      </c>
      <c r="D15" s="15"/>
    </row>
    <row r="16" spans="1:5" x14ac:dyDescent="0.35">
      <c r="A16" t="s">
        <v>129</v>
      </c>
      <c r="B16">
        <v>1</v>
      </c>
    </row>
    <row r="17" spans="1:4" x14ac:dyDescent="0.35">
      <c r="A17" t="s">
        <v>130</v>
      </c>
      <c r="B17">
        <v>1</v>
      </c>
    </row>
    <row r="18" spans="1:4" x14ac:dyDescent="0.35">
      <c r="A18" t="s">
        <v>131</v>
      </c>
      <c r="B18">
        <v>1</v>
      </c>
    </row>
    <row r="19" spans="1:4" x14ac:dyDescent="0.35">
      <c r="A19" t="s">
        <v>132</v>
      </c>
      <c r="B19">
        <v>2</v>
      </c>
    </row>
    <row r="20" spans="1:4" x14ac:dyDescent="0.35">
      <c r="D20" t="s">
        <v>238</v>
      </c>
    </row>
    <row r="21" spans="1:4" x14ac:dyDescent="0.35">
      <c r="A21" t="s">
        <v>45</v>
      </c>
      <c r="B21" t="s">
        <v>45</v>
      </c>
      <c r="D21" t="s">
        <v>235</v>
      </c>
    </row>
    <row r="22" spans="1:4" x14ac:dyDescent="0.35">
      <c r="A22" t="s">
        <v>108</v>
      </c>
      <c r="B22" t="s">
        <v>111</v>
      </c>
      <c r="D22" t="s">
        <v>236</v>
      </c>
    </row>
    <row r="23" spans="1:4" x14ac:dyDescent="0.35">
      <c r="A23" t="s">
        <v>111</v>
      </c>
      <c r="D23" t="s">
        <v>237</v>
      </c>
    </row>
    <row r="24" spans="1:4" x14ac:dyDescent="0.35">
      <c r="A24" t="s">
        <v>31</v>
      </c>
    </row>
    <row r="26" spans="1:4" x14ac:dyDescent="0.35">
      <c r="A26" t="s">
        <v>215</v>
      </c>
    </row>
    <row r="27" spans="1:4" x14ac:dyDescent="0.35">
      <c r="A27" t="s">
        <v>216</v>
      </c>
    </row>
    <row r="29" spans="1:4" x14ac:dyDescent="0.35">
      <c r="A29" t="s">
        <v>133</v>
      </c>
    </row>
    <row r="30" spans="1:4" x14ac:dyDescent="0.35">
      <c r="A30" t="s">
        <v>26</v>
      </c>
    </row>
    <row r="31" spans="1:4" x14ac:dyDescent="0.35">
      <c r="A31" t="s">
        <v>134</v>
      </c>
    </row>
    <row r="32" spans="1:4" x14ac:dyDescent="0.35">
      <c r="A32" t="s">
        <v>135</v>
      </c>
    </row>
    <row r="34" spans="1:1" x14ac:dyDescent="0.35">
      <c r="A34" t="s">
        <v>136</v>
      </c>
    </row>
    <row r="35" spans="1:1" x14ac:dyDescent="0.35">
      <c r="A35" t="s">
        <v>175</v>
      </c>
    </row>
    <row r="36" spans="1:1" x14ac:dyDescent="0.35">
      <c r="A36"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4A9E-B68D-4138-B54B-70127114441F}">
  <sheetPr codeName="Sheet2">
    <tabColor theme="4"/>
    <pageSetUpPr fitToPage="1"/>
  </sheetPr>
  <dimension ref="B1:L27"/>
  <sheetViews>
    <sheetView showGridLines="0" showWhiteSpace="0" zoomScaleNormal="100" zoomScalePageLayoutView="90" workbookViewId="0"/>
  </sheetViews>
  <sheetFormatPr defaultRowHeight="14.5" x14ac:dyDescent="0.35"/>
  <cols>
    <col min="1" max="1" width="3.4609375" customWidth="1"/>
    <col min="2" max="2" width="34.23046875" style="3" customWidth="1"/>
    <col min="3" max="8" width="14" style="3" customWidth="1"/>
    <col min="9" max="12" width="7.84375" style="3" customWidth="1"/>
    <col min="14" max="15" width="7.3046875"/>
    <col min="16" max="16" width="11.3046875" bestFit="1" customWidth="1"/>
    <col min="17" max="17" width="9.4609375" bestFit="1" customWidth="1"/>
  </cols>
  <sheetData>
    <row r="1" spans="2:12" s="14" customFormat="1" ht="40.5" customHeight="1" x14ac:dyDescent="0.35">
      <c r="B1" s="149" t="s">
        <v>10</v>
      </c>
      <c r="C1" s="149"/>
      <c r="D1" s="149"/>
      <c r="E1" s="149"/>
      <c r="F1" s="149"/>
      <c r="G1" s="149"/>
      <c r="H1" s="149"/>
      <c r="I1" s="149"/>
      <c r="J1" s="149"/>
      <c r="K1" s="149"/>
      <c r="L1" s="149"/>
    </row>
    <row r="2" spans="2:12" ht="7.15" customHeight="1" x14ac:dyDescent="0.35">
      <c r="B2" s="153"/>
      <c r="C2" s="153"/>
      <c r="D2" s="153"/>
      <c r="E2" s="153"/>
      <c r="F2" s="153"/>
      <c r="G2" s="153"/>
      <c r="H2" s="153"/>
      <c r="I2" s="153"/>
      <c r="J2" s="153"/>
      <c r="K2" s="153"/>
      <c r="L2" s="153"/>
    </row>
    <row r="3" spans="2:12" s="2" customFormat="1" ht="31.15" customHeight="1" thickBot="1" x14ac:dyDescent="0.4">
      <c r="B3" s="143" t="s">
        <v>11</v>
      </c>
      <c r="C3" s="143"/>
      <c r="D3" s="143"/>
      <c r="E3" s="143"/>
      <c r="F3" s="143"/>
      <c r="G3" s="143"/>
      <c r="H3" s="143"/>
      <c r="I3" s="143"/>
      <c r="J3" s="143"/>
      <c r="K3" s="143"/>
      <c r="L3" s="143"/>
    </row>
    <row r="4" spans="2:12" s="2" customFormat="1" ht="39" customHeight="1" thickBot="1" x14ac:dyDescent="0.4">
      <c r="B4" s="151" t="s">
        <v>12</v>
      </c>
      <c r="C4" s="151"/>
      <c r="D4" s="151"/>
      <c r="E4" s="151"/>
      <c r="F4" s="151"/>
      <c r="G4" s="151"/>
      <c r="H4" s="151"/>
      <c r="I4" s="151"/>
      <c r="J4" s="151"/>
      <c r="K4" s="151"/>
      <c r="L4" s="151"/>
    </row>
    <row r="5" spans="2:12" s="11" customFormat="1" ht="28.5" customHeight="1" thickBot="1" x14ac:dyDescent="0.4">
      <c r="B5" s="22" t="s">
        <v>13</v>
      </c>
      <c r="C5" s="156"/>
      <c r="D5" s="156"/>
      <c r="E5" s="156"/>
      <c r="F5" s="156"/>
      <c r="G5" s="156"/>
      <c r="H5" s="156"/>
      <c r="I5" s="156"/>
      <c r="J5" s="156"/>
      <c r="K5" s="156"/>
      <c r="L5" s="156"/>
    </row>
    <row r="6" spans="2:12" s="11" customFormat="1" ht="28.5" customHeight="1" thickBot="1" x14ac:dyDescent="0.4">
      <c r="B6" s="22" t="s">
        <v>14</v>
      </c>
      <c r="C6" s="156"/>
      <c r="D6" s="156"/>
      <c r="E6" s="156"/>
      <c r="F6" s="156"/>
      <c r="G6" s="156"/>
      <c r="H6" s="156"/>
      <c r="I6" s="156"/>
      <c r="J6" s="156"/>
      <c r="K6" s="156"/>
      <c r="L6" s="156"/>
    </row>
    <row r="7" spans="2:12" s="11" customFormat="1" ht="28.5" customHeight="1" thickBot="1" x14ac:dyDescent="0.4">
      <c r="B7" s="22" t="s">
        <v>15</v>
      </c>
      <c r="C7" s="156"/>
      <c r="D7" s="156"/>
      <c r="E7" s="156"/>
      <c r="F7" s="156"/>
      <c r="G7" s="156"/>
      <c r="H7" s="156"/>
      <c r="I7" s="156"/>
      <c r="J7" s="156"/>
      <c r="K7" s="156"/>
      <c r="L7" s="156"/>
    </row>
    <row r="8" spans="2:12" s="11" customFormat="1" ht="28.5" customHeight="1" thickBot="1" x14ac:dyDescent="0.4">
      <c r="B8" s="22" t="s">
        <v>16</v>
      </c>
      <c r="C8" s="156"/>
      <c r="D8" s="156"/>
      <c r="E8" s="156"/>
      <c r="F8" s="156"/>
      <c r="G8" s="156"/>
      <c r="H8" s="156"/>
      <c r="I8" s="156"/>
      <c r="J8" s="156"/>
      <c r="K8" s="156"/>
      <c r="L8" s="156"/>
    </row>
    <row r="9" spans="2:12" s="11" customFormat="1" ht="28.5" customHeight="1" thickBot="1" x14ac:dyDescent="0.4">
      <c r="B9" s="22" t="s">
        <v>17</v>
      </c>
      <c r="C9" s="157"/>
      <c r="D9" s="157"/>
      <c r="E9" s="157"/>
      <c r="F9" s="157"/>
      <c r="G9" s="157"/>
      <c r="H9" s="157"/>
      <c r="I9" s="157"/>
      <c r="J9" s="157"/>
      <c r="K9" s="157"/>
      <c r="L9" s="157"/>
    </row>
    <row r="10" spans="2:12" s="11" customFormat="1" ht="28.5" customHeight="1" thickBot="1" x14ac:dyDescent="0.4">
      <c r="B10" s="22" t="s">
        <v>18</v>
      </c>
      <c r="C10" s="157"/>
      <c r="D10" s="157"/>
      <c r="E10" s="157"/>
      <c r="F10" s="157"/>
      <c r="G10" s="157"/>
      <c r="H10" s="157"/>
      <c r="I10" s="157"/>
      <c r="J10" s="157"/>
      <c r="K10" s="157"/>
      <c r="L10" s="157"/>
    </row>
    <row r="11" spans="2:12" ht="8.65" customHeight="1" x14ac:dyDescent="0.35">
      <c r="B11" s="18"/>
      <c r="C11" s="18"/>
      <c r="D11" s="18"/>
      <c r="E11" s="18"/>
      <c r="F11" s="18"/>
      <c r="G11" s="18"/>
      <c r="H11" s="18"/>
      <c r="I11" s="18"/>
      <c r="J11" s="18"/>
      <c r="K11" s="18"/>
      <c r="L11" s="18"/>
    </row>
    <row r="12" spans="2:12" ht="31.15" customHeight="1" thickBot="1" x14ac:dyDescent="0.4">
      <c r="B12" s="143" t="s">
        <v>19</v>
      </c>
      <c r="C12" s="143"/>
      <c r="D12" s="143"/>
      <c r="E12" s="143"/>
      <c r="F12" s="143"/>
      <c r="G12" s="143"/>
      <c r="H12" s="143"/>
      <c r="I12" s="143"/>
      <c r="J12" s="143"/>
      <c r="K12" s="143"/>
      <c r="L12" s="143"/>
    </row>
    <row r="13" spans="2:12" s="2" customFormat="1" ht="49.5" customHeight="1" thickBot="1" x14ac:dyDescent="0.4">
      <c r="B13" s="150" t="s">
        <v>20</v>
      </c>
      <c r="C13" s="150"/>
      <c r="D13" s="150"/>
      <c r="E13" s="150"/>
      <c r="F13" s="150"/>
      <c r="G13" s="150"/>
      <c r="H13" s="150"/>
      <c r="I13" s="150"/>
      <c r="J13" s="150"/>
      <c r="K13" s="150"/>
      <c r="L13" s="150"/>
    </row>
    <row r="14" spans="2:12" ht="79.5" customHeight="1" thickBot="1" x14ac:dyDescent="0.4">
      <c r="B14" s="23" t="s">
        <v>150</v>
      </c>
      <c r="C14" s="154"/>
      <c r="D14" s="155"/>
      <c r="E14" s="155"/>
      <c r="F14" s="155"/>
      <c r="G14" s="155"/>
      <c r="H14" s="155"/>
      <c r="I14" s="155"/>
      <c r="J14" s="155"/>
      <c r="K14" s="155"/>
      <c r="L14" s="155"/>
    </row>
    <row r="15" spans="2:12" ht="79.5" customHeight="1" thickBot="1" x14ac:dyDescent="0.4">
      <c r="B15" s="23" t="s">
        <v>151</v>
      </c>
      <c r="C15" s="154"/>
      <c r="D15" s="155"/>
      <c r="E15" s="155"/>
      <c r="F15" s="155"/>
      <c r="G15" s="155"/>
      <c r="H15" s="155"/>
      <c r="I15" s="155"/>
      <c r="J15" s="155"/>
      <c r="K15" s="155"/>
      <c r="L15" s="155"/>
    </row>
    <row r="16" spans="2:12" ht="79.5" customHeight="1" thickBot="1" x14ac:dyDescent="0.4">
      <c r="B16" s="23" t="s">
        <v>152</v>
      </c>
      <c r="C16" s="154"/>
      <c r="D16" s="155"/>
      <c r="E16" s="155"/>
      <c r="F16" s="155"/>
      <c r="G16" s="155"/>
      <c r="H16" s="155"/>
      <c r="I16" s="155"/>
      <c r="J16" s="155"/>
      <c r="K16" s="155"/>
      <c r="L16" s="155"/>
    </row>
    <row r="17" spans="2:12" ht="79.5" customHeight="1" thickBot="1" x14ac:dyDescent="0.4">
      <c r="B17" s="23" t="s">
        <v>153</v>
      </c>
      <c r="C17" s="154"/>
      <c r="D17" s="155"/>
      <c r="E17" s="155"/>
      <c r="F17" s="155"/>
      <c r="G17" s="155"/>
      <c r="H17" s="155"/>
      <c r="I17" s="155"/>
      <c r="J17" s="155"/>
      <c r="K17" s="155"/>
      <c r="L17" s="155"/>
    </row>
    <row r="18" spans="2:12" x14ac:dyDescent="0.35">
      <c r="B18" s="24"/>
      <c r="C18" s="24"/>
      <c r="D18" s="24"/>
      <c r="E18" s="24"/>
      <c r="F18" s="24"/>
      <c r="G18" s="24"/>
      <c r="H18" s="24"/>
      <c r="I18" s="24"/>
      <c r="J18" s="24"/>
      <c r="K18" s="24"/>
      <c r="L18" s="24"/>
    </row>
    <row r="19" spans="2:12" x14ac:dyDescent="0.35">
      <c r="B19" s="24"/>
      <c r="C19" s="24"/>
      <c r="D19" s="24"/>
      <c r="E19" s="24"/>
      <c r="F19" s="24"/>
      <c r="G19" s="24"/>
      <c r="H19" s="24"/>
      <c r="I19" s="24"/>
      <c r="J19" s="24"/>
      <c r="K19" s="24"/>
      <c r="L19" s="24"/>
    </row>
    <row r="20" spans="2:12" x14ac:dyDescent="0.35">
      <c r="B20" s="24"/>
      <c r="C20" s="24"/>
      <c r="D20" s="24"/>
      <c r="E20" s="24"/>
      <c r="F20" s="24"/>
      <c r="G20" s="24"/>
      <c r="H20" s="24"/>
      <c r="I20" s="24"/>
      <c r="J20" s="24"/>
      <c r="K20" s="24"/>
      <c r="L20" s="24"/>
    </row>
    <row r="21" spans="2:12" x14ac:dyDescent="0.35">
      <c r="B21" s="24"/>
      <c r="C21" s="24"/>
      <c r="D21" s="24"/>
      <c r="E21" s="24"/>
      <c r="F21" s="24"/>
      <c r="G21" s="24"/>
      <c r="H21" s="24"/>
      <c r="I21" s="24"/>
      <c r="J21" s="24"/>
      <c r="K21" s="24"/>
      <c r="L21" s="24"/>
    </row>
    <row r="22" spans="2:12" x14ac:dyDescent="0.35">
      <c r="B22" s="24"/>
      <c r="C22" s="24"/>
      <c r="D22" s="24"/>
      <c r="E22" s="24"/>
      <c r="F22" s="24"/>
      <c r="G22" s="24"/>
      <c r="H22" s="24"/>
      <c r="I22" s="24"/>
      <c r="J22" s="24"/>
      <c r="K22" s="24"/>
      <c r="L22" s="24"/>
    </row>
    <row r="23" spans="2:12" x14ac:dyDescent="0.35">
      <c r="B23" s="24"/>
      <c r="C23" s="24"/>
      <c r="D23" s="24"/>
      <c r="E23" s="24"/>
      <c r="F23" s="24"/>
      <c r="G23" s="24"/>
      <c r="H23" s="24"/>
      <c r="I23" s="24"/>
      <c r="J23" s="24"/>
      <c r="K23" s="24"/>
      <c r="L23" s="24"/>
    </row>
    <row r="24" spans="2:12" x14ac:dyDescent="0.35">
      <c r="B24" s="24"/>
      <c r="C24" s="24"/>
      <c r="D24" s="24"/>
      <c r="E24" s="24"/>
      <c r="F24" s="24"/>
      <c r="G24" s="24"/>
      <c r="H24" s="24"/>
      <c r="I24" s="24"/>
      <c r="J24" s="24"/>
      <c r="K24" s="24"/>
      <c r="L24" s="24"/>
    </row>
    <row r="25" spans="2:12" x14ac:dyDescent="0.35">
      <c r="B25" s="24"/>
      <c r="C25" s="24"/>
      <c r="D25" s="24"/>
      <c r="E25" s="24"/>
      <c r="F25" s="24"/>
      <c r="G25" s="24"/>
      <c r="H25" s="24"/>
      <c r="I25" s="24"/>
      <c r="J25" s="24"/>
      <c r="K25" s="24"/>
      <c r="L25" s="24"/>
    </row>
    <row r="26" spans="2:12" x14ac:dyDescent="0.35">
      <c r="B26" s="24"/>
      <c r="C26" s="24"/>
      <c r="D26" s="24"/>
      <c r="E26" s="24"/>
      <c r="F26" s="24"/>
      <c r="G26" s="24"/>
      <c r="H26" s="24"/>
      <c r="I26" s="24"/>
      <c r="J26" s="24"/>
      <c r="K26" s="24"/>
      <c r="L26" s="24"/>
    </row>
    <row r="27" spans="2:12" x14ac:dyDescent="0.35">
      <c r="B27" s="24"/>
      <c r="C27" s="24"/>
      <c r="D27" s="24"/>
      <c r="E27" s="24"/>
      <c r="F27" s="24"/>
      <c r="G27" s="24"/>
      <c r="H27" s="24"/>
      <c r="I27" s="24"/>
      <c r="J27" s="24"/>
      <c r="K27" s="24"/>
      <c r="L27" s="24"/>
    </row>
  </sheetData>
  <sheetProtection algorithmName="SHA-512" hashValue="Oniet9rGSdooTPWylyT2Dqt4XV1oz5WPmr4Hppl3RKqKu1o1Y+TT9x288NtWvZEz2xp77Vo2USw1G+hWB201NA==" saltValue="3NpeQQc5wLoaAyeUAdq8ew==" spinCount="100000" sheet="1" objects="1" scenarios="1"/>
  <mergeCells count="16">
    <mergeCell ref="B1:L1"/>
    <mergeCell ref="B2:L2"/>
    <mergeCell ref="C17:L17"/>
    <mergeCell ref="B3:L3"/>
    <mergeCell ref="B12:L12"/>
    <mergeCell ref="C5:L5"/>
    <mergeCell ref="C6:L6"/>
    <mergeCell ref="C7:L7"/>
    <mergeCell ref="C8:L8"/>
    <mergeCell ref="C9:L9"/>
    <mergeCell ref="C10:L10"/>
    <mergeCell ref="B4:L4"/>
    <mergeCell ref="B13:L13"/>
    <mergeCell ref="C14:L14"/>
    <mergeCell ref="C15:L15"/>
    <mergeCell ref="C16:L16"/>
  </mergeCells>
  <dataValidations count="1">
    <dataValidation operator="greaterThan" allowBlank="1" showInputMessage="1" showErrorMessage="1" sqref="C10:L10" xr:uid="{57CDD51D-1C43-4630-ACF0-AEAC0F6E2974}"/>
  </dataValidations>
  <pageMargins left="0.39370078740157483" right="0.39370078740157483" top="0.39370078740157483" bottom="0.39370078740157483" header="0.19685039370078741" footer="0"/>
  <pageSetup scale="76"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F167-A6C0-42C0-AA0F-979B2DC4E350}">
  <sheetPr>
    <tabColor theme="3"/>
    <pageSetUpPr fitToPage="1"/>
  </sheetPr>
  <dimension ref="B1:CU105"/>
  <sheetViews>
    <sheetView showGridLines="0" showWhiteSpace="0" zoomScaleNormal="100" zoomScalePageLayoutView="90" workbookViewId="0">
      <pane ySplit="5" topLeftCell="A6" activePane="bottomLeft" state="frozen"/>
      <selection pane="bottomLeft" activeCell="O9" sqref="O9"/>
    </sheetView>
  </sheetViews>
  <sheetFormatPr defaultColWidth="8.765625" defaultRowHeight="14.5" x14ac:dyDescent="0.35"/>
  <cols>
    <col min="1" max="1" width="3.69140625" style="3" customWidth="1"/>
    <col min="2" max="2" width="5.4609375" customWidth="1"/>
    <col min="3" max="3" width="21.84375" style="7" customWidth="1"/>
    <col min="4" max="4" width="16.53515625" customWidth="1"/>
    <col min="5" max="5" width="13.84375" customWidth="1"/>
    <col min="6" max="6" width="17.84375" style="7" customWidth="1"/>
    <col min="7" max="7" width="22.07421875" style="7" customWidth="1"/>
    <col min="8" max="8" width="24.53515625" hidden="1" customWidth="1"/>
    <col min="9" max="9" width="13.07421875" customWidth="1"/>
    <col min="10" max="10" width="22.84375" style="7" customWidth="1"/>
    <col min="11" max="11" width="31.07421875" style="7" customWidth="1"/>
    <col min="12" max="12" width="14.07421875" style="3" customWidth="1"/>
    <col min="13" max="13" width="12.07421875" style="3" hidden="1" customWidth="1"/>
    <col min="14" max="14" width="2.84375" style="3" customWidth="1"/>
    <col min="15" max="15" width="18.53515625" style="4" customWidth="1"/>
    <col min="16" max="47" width="8.765625" style="137"/>
    <col min="48" max="99" width="8.765625" style="4"/>
    <col min="100" max="16384" width="8.765625" style="3"/>
  </cols>
  <sheetData>
    <row r="1" spans="2:99" s="16" customFormat="1" ht="39" customHeight="1" x14ac:dyDescent="0.35">
      <c r="B1" s="149" t="s">
        <v>224</v>
      </c>
      <c r="C1" s="149"/>
      <c r="D1" s="149"/>
      <c r="E1" s="149"/>
      <c r="F1" s="149"/>
      <c r="G1" s="149"/>
      <c r="H1" s="149"/>
      <c r="I1" s="149"/>
      <c r="J1" s="149"/>
      <c r="K1" s="149"/>
      <c r="L1" s="149"/>
      <c r="M1" s="149"/>
      <c r="N1" s="149"/>
      <c r="O1" s="149"/>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row>
    <row r="2" spans="2:99" ht="7" customHeight="1" x14ac:dyDescent="0.55000000000000004">
      <c r="B2" s="25"/>
      <c r="C2" s="26"/>
      <c r="D2" s="26"/>
      <c r="E2" s="26"/>
      <c r="F2" s="27"/>
      <c r="G2" s="27"/>
      <c r="H2" s="24"/>
      <c r="I2" s="24"/>
      <c r="J2" s="3"/>
      <c r="K2" s="3"/>
      <c r="O2" s="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row>
    <row r="3" spans="2:99" s="87" customFormat="1" ht="210.5" customHeight="1" thickBot="1" x14ac:dyDescent="0.4">
      <c r="B3" s="161" t="s">
        <v>244</v>
      </c>
      <c r="C3" s="161"/>
      <c r="D3" s="161"/>
      <c r="E3" s="161"/>
      <c r="F3" s="161"/>
      <c r="G3" s="161"/>
      <c r="H3" s="161"/>
      <c r="I3" s="161"/>
      <c r="J3" s="161"/>
      <c r="K3" s="161"/>
      <c r="L3" s="161"/>
      <c r="M3" s="161"/>
      <c r="N3" s="161"/>
      <c r="O3" s="161"/>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row>
    <row r="4" spans="2:99" s="10" customFormat="1" ht="33" customHeight="1" thickBot="1" x14ac:dyDescent="0.6">
      <c r="B4" s="18"/>
      <c r="C4" s="18"/>
      <c r="D4" s="18"/>
      <c r="E4" s="18"/>
      <c r="F4" s="158" t="s">
        <v>221</v>
      </c>
      <c r="G4" s="159"/>
      <c r="H4" s="159"/>
      <c r="I4" s="160"/>
      <c r="J4" s="158" t="s">
        <v>222</v>
      </c>
      <c r="K4" s="159"/>
      <c r="L4" s="160"/>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row>
    <row r="5" spans="2:99" s="12" customFormat="1" ht="44.65" customHeight="1" thickBot="1" x14ac:dyDescent="0.4">
      <c r="B5" s="31" t="s">
        <v>21</v>
      </c>
      <c r="C5" s="32" t="s">
        <v>22</v>
      </c>
      <c r="D5" s="32" t="s">
        <v>23</v>
      </c>
      <c r="E5" s="33" t="s">
        <v>162</v>
      </c>
      <c r="F5" s="33" t="s">
        <v>163</v>
      </c>
      <c r="G5" s="33" t="s">
        <v>190</v>
      </c>
      <c r="H5" s="21"/>
      <c r="I5" s="33" t="s">
        <v>220</v>
      </c>
      <c r="J5" s="33" t="s">
        <v>218</v>
      </c>
      <c r="K5" s="33" t="s">
        <v>223</v>
      </c>
      <c r="L5" s="36" t="s">
        <v>219</v>
      </c>
      <c r="O5" s="36" t="s">
        <v>225</v>
      </c>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row>
    <row r="6" spans="2:99" s="12" customFormat="1" ht="24.5" customHeight="1" thickBot="1" x14ac:dyDescent="0.4">
      <c r="B6" s="34">
        <v>1</v>
      </c>
      <c r="C6" s="64"/>
      <c r="D6" s="64"/>
      <c r="E6" s="64"/>
      <c r="F6" s="64"/>
      <c r="G6" s="64"/>
      <c r="H6" s="21" t="str">
        <f>CONCATENATE(F6,G6)</f>
        <v/>
      </c>
      <c r="I6" s="138" t="str">
        <f>_xlfn.XLOOKUP(H6,SheetData!$D$2:$D$13,SheetData!$E$2:$E$13,"")</f>
        <v/>
      </c>
      <c r="J6" s="64"/>
      <c r="K6" s="64"/>
      <c r="L6" s="139" t="str">
        <f>IF(J6&lt;&gt;"",(IF(J6&lt;50, "GREEN",IF(J6&gt;150,"RED",IF(K6="YES","RED","AMBER")))),"")</f>
        <v/>
      </c>
      <c r="M6" s="140" t="str">
        <f>CONCATENATE(I6,L6)</f>
        <v/>
      </c>
      <c r="N6" s="141"/>
      <c r="O6" s="139" t="str">
        <f>_xlfn.XLOOKUP(M6,SheetData!$A$11:$A$19,SheetData!$B$11:$B$19,"")</f>
        <v/>
      </c>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row>
    <row r="7" spans="2:99" s="12" customFormat="1" ht="24.65" customHeight="1" thickBot="1" x14ac:dyDescent="0.4">
      <c r="B7" s="34">
        <v>2</v>
      </c>
      <c r="C7" s="64"/>
      <c r="D7" s="64"/>
      <c r="E7" s="64"/>
      <c r="F7" s="64"/>
      <c r="G7" s="64"/>
      <c r="H7" s="21" t="str">
        <f t="shared" ref="H7:H70" si="0">CONCATENATE(F7,G7)</f>
        <v/>
      </c>
      <c r="I7" s="138" t="str">
        <f>_xlfn.XLOOKUP(H7,SheetData!$D$2:$D$13,SheetData!$E$2:$E$13,"")</f>
        <v/>
      </c>
      <c r="J7" s="64"/>
      <c r="K7" s="64"/>
      <c r="L7" s="139" t="str">
        <f t="shared" ref="L7:L70" si="1">IF(J7&lt;&gt;"",(IF(J7&lt;50, "GREEN",IF(J7&gt;150,"RED",IF(K7="YES","RED","AMBER")))),"")</f>
        <v/>
      </c>
      <c r="M7" s="140" t="str">
        <f t="shared" ref="M7:M70" si="2">CONCATENATE(I7,L7)</f>
        <v/>
      </c>
      <c r="N7" s="141"/>
      <c r="O7" s="139" t="str">
        <f>_xlfn.XLOOKUP(M7,SheetData!$A$11:$A$19,SheetData!$B$11:$B$19,"")</f>
        <v/>
      </c>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row>
    <row r="8" spans="2:99" s="12" customFormat="1" ht="24.65" customHeight="1" thickBot="1" x14ac:dyDescent="0.4">
      <c r="B8" s="34">
        <v>3</v>
      </c>
      <c r="C8" s="64"/>
      <c r="D8" s="64"/>
      <c r="E8" s="64"/>
      <c r="F8" s="64"/>
      <c r="G8" s="64"/>
      <c r="H8" s="21" t="str">
        <f t="shared" si="0"/>
        <v/>
      </c>
      <c r="I8" s="138" t="str">
        <f>_xlfn.XLOOKUP(H8,SheetData!$D$2:$D$13,SheetData!$E$2:$E$13,"")</f>
        <v/>
      </c>
      <c r="J8" s="64"/>
      <c r="K8" s="64"/>
      <c r="L8" s="139" t="str">
        <f t="shared" si="1"/>
        <v/>
      </c>
      <c r="M8" s="140" t="str">
        <f t="shared" si="2"/>
        <v/>
      </c>
      <c r="N8" s="141"/>
      <c r="O8" s="139" t="str">
        <f>_xlfn.XLOOKUP(M8,SheetData!$A$11:$A$19,SheetData!$B$11:$B$19,"")</f>
        <v/>
      </c>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row>
    <row r="9" spans="2:99" s="12" customFormat="1" ht="24.65" customHeight="1" thickBot="1" x14ac:dyDescent="0.4">
      <c r="B9" s="34">
        <v>4</v>
      </c>
      <c r="C9" s="64"/>
      <c r="D9" s="64"/>
      <c r="E9" s="64"/>
      <c r="F9" s="64"/>
      <c r="G9" s="64"/>
      <c r="H9" s="21" t="str">
        <f t="shared" si="0"/>
        <v/>
      </c>
      <c r="I9" s="138" t="str">
        <f>_xlfn.XLOOKUP(H9,SheetData!$D$2:$D$13,SheetData!$E$2:$E$13,"")</f>
        <v/>
      </c>
      <c r="J9" s="64"/>
      <c r="K9" s="64"/>
      <c r="L9" s="139" t="str">
        <f t="shared" si="1"/>
        <v/>
      </c>
      <c r="M9" s="140" t="str">
        <f t="shared" si="2"/>
        <v/>
      </c>
      <c r="N9" s="141"/>
      <c r="O9" s="139" t="str">
        <f>_xlfn.XLOOKUP(M9,SheetData!$A$11:$A$19,SheetData!$B$11:$B$19,"")</f>
        <v/>
      </c>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row>
    <row r="10" spans="2:99" s="12" customFormat="1" ht="24.65" customHeight="1" thickBot="1" x14ac:dyDescent="0.4">
      <c r="B10" s="34">
        <v>5</v>
      </c>
      <c r="C10" s="64"/>
      <c r="D10" s="64"/>
      <c r="E10" s="64"/>
      <c r="F10" s="64"/>
      <c r="G10" s="64"/>
      <c r="H10" s="21" t="str">
        <f t="shared" si="0"/>
        <v/>
      </c>
      <c r="I10" s="138" t="str">
        <f>_xlfn.XLOOKUP(H10,SheetData!$D$2:$D$13,SheetData!$E$2:$E$13,"")</f>
        <v/>
      </c>
      <c r="J10" s="64"/>
      <c r="K10" s="64"/>
      <c r="L10" s="139" t="str">
        <f t="shared" si="1"/>
        <v/>
      </c>
      <c r="M10" s="140" t="str">
        <f t="shared" si="2"/>
        <v/>
      </c>
      <c r="N10" s="141"/>
      <c r="O10" s="139" t="str">
        <f>_xlfn.XLOOKUP(M10,SheetData!$A$11:$A$19,SheetData!$B$11:$B$19,"")</f>
        <v/>
      </c>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row>
    <row r="11" spans="2:99" s="12" customFormat="1" ht="24.65" customHeight="1" thickBot="1" x14ac:dyDescent="0.4">
      <c r="B11" s="34">
        <v>6</v>
      </c>
      <c r="C11" s="64"/>
      <c r="D11" s="64"/>
      <c r="E11" s="64"/>
      <c r="F11" s="64"/>
      <c r="G11" s="64"/>
      <c r="H11" s="21" t="str">
        <f t="shared" si="0"/>
        <v/>
      </c>
      <c r="I11" s="138" t="str">
        <f>_xlfn.XLOOKUP(H11,SheetData!$D$2:$D$13,SheetData!$E$2:$E$13,"")</f>
        <v/>
      </c>
      <c r="J11" s="64"/>
      <c r="K11" s="64"/>
      <c r="L11" s="139" t="str">
        <f t="shared" si="1"/>
        <v/>
      </c>
      <c r="M11" s="140" t="str">
        <f t="shared" si="2"/>
        <v/>
      </c>
      <c r="N11" s="141"/>
      <c r="O11" s="139" t="str">
        <f>_xlfn.XLOOKUP(M11,SheetData!$A$11:$A$19,SheetData!$B$11:$B$19,"")</f>
        <v/>
      </c>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row>
    <row r="12" spans="2:99" s="10" customFormat="1" ht="24.65" customHeight="1" thickBot="1" x14ac:dyDescent="0.6">
      <c r="B12" s="35">
        <v>7</v>
      </c>
      <c r="C12" s="64"/>
      <c r="D12" s="64"/>
      <c r="E12" s="64"/>
      <c r="F12" s="64"/>
      <c r="G12" s="64"/>
      <c r="H12" s="21" t="str">
        <f t="shared" si="0"/>
        <v/>
      </c>
      <c r="I12" s="138" t="str">
        <f>_xlfn.XLOOKUP(H12,SheetData!$D$2:$D$13,SheetData!$E$2:$E$13,"")</f>
        <v/>
      </c>
      <c r="J12" s="64"/>
      <c r="K12" s="64"/>
      <c r="L12" s="139" t="str">
        <f t="shared" si="1"/>
        <v/>
      </c>
      <c r="M12" s="140" t="str">
        <f t="shared" si="2"/>
        <v/>
      </c>
      <c r="N12" s="141"/>
      <c r="O12" s="139" t="str">
        <f>_xlfn.XLOOKUP(M12,SheetData!$A$11:$A$19,SheetData!$B$11:$B$19,"")</f>
        <v/>
      </c>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row>
    <row r="13" spans="2:99" s="10" customFormat="1" ht="24.65" customHeight="1" thickBot="1" x14ac:dyDescent="0.6">
      <c r="B13" s="35">
        <v>8</v>
      </c>
      <c r="C13" s="64"/>
      <c r="D13" s="64"/>
      <c r="E13" s="64"/>
      <c r="F13" s="64"/>
      <c r="G13" s="64"/>
      <c r="H13" s="21" t="str">
        <f t="shared" si="0"/>
        <v/>
      </c>
      <c r="I13" s="138" t="str">
        <f>_xlfn.XLOOKUP(H13,SheetData!$D$2:$D$13,SheetData!$E$2:$E$13,"")</f>
        <v/>
      </c>
      <c r="J13" s="64"/>
      <c r="K13" s="64"/>
      <c r="L13" s="139" t="str">
        <f t="shared" si="1"/>
        <v/>
      </c>
      <c r="M13" s="140" t="str">
        <f t="shared" si="2"/>
        <v/>
      </c>
      <c r="N13" s="141"/>
      <c r="O13" s="139" t="str">
        <f>_xlfn.XLOOKUP(M13,SheetData!$A$11:$A$19,SheetData!$B$11:$B$19,"")</f>
        <v/>
      </c>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row>
    <row r="14" spans="2:99" s="10" customFormat="1" ht="24.65" customHeight="1" thickBot="1" x14ac:dyDescent="0.6">
      <c r="B14" s="35">
        <v>9</v>
      </c>
      <c r="C14" s="64"/>
      <c r="D14" s="64"/>
      <c r="E14" s="64"/>
      <c r="F14" s="64"/>
      <c r="G14" s="64"/>
      <c r="H14" s="21" t="str">
        <f t="shared" si="0"/>
        <v/>
      </c>
      <c r="I14" s="138" t="str">
        <f>_xlfn.XLOOKUP(H14,SheetData!$D$2:$D$13,SheetData!$E$2:$E$13,"")</f>
        <v/>
      </c>
      <c r="J14" s="64"/>
      <c r="K14" s="64"/>
      <c r="L14" s="139" t="str">
        <f t="shared" si="1"/>
        <v/>
      </c>
      <c r="M14" s="140" t="str">
        <f t="shared" si="2"/>
        <v/>
      </c>
      <c r="N14" s="141"/>
      <c r="O14" s="139" t="str">
        <f>_xlfn.XLOOKUP(M14,SheetData!$A$11:$A$19,SheetData!$B$11:$B$19,"")</f>
        <v/>
      </c>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row>
    <row r="15" spans="2:99" s="10" customFormat="1" ht="24.65" customHeight="1" thickBot="1" x14ac:dyDescent="0.6">
      <c r="B15" s="35">
        <v>10</v>
      </c>
      <c r="C15" s="64"/>
      <c r="D15" s="64"/>
      <c r="E15" s="64"/>
      <c r="F15" s="64"/>
      <c r="G15" s="64"/>
      <c r="H15" s="21" t="str">
        <f t="shared" si="0"/>
        <v/>
      </c>
      <c r="I15" s="138" t="str">
        <f>_xlfn.XLOOKUP(H15,SheetData!$D$2:$D$13,SheetData!$E$2:$E$13,"")</f>
        <v/>
      </c>
      <c r="J15" s="64"/>
      <c r="K15" s="64"/>
      <c r="L15" s="139" t="str">
        <f t="shared" si="1"/>
        <v/>
      </c>
      <c r="M15" s="140" t="str">
        <f t="shared" si="2"/>
        <v/>
      </c>
      <c r="N15" s="141"/>
      <c r="O15" s="139" t="str">
        <f>_xlfn.XLOOKUP(M15,SheetData!$A$11:$A$19,SheetData!$B$11:$B$19,"")</f>
        <v/>
      </c>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row>
    <row r="16" spans="2:99" s="10" customFormat="1" ht="24.65" customHeight="1" thickBot="1" x14ac:dyDescent="0.6">
      <c r="B16" s="35">
        <v>11</v>
      </c>
      <c r="C16" s="64"/>
      <c r="D16" s="64"/>
      <c r="E16" s="64"/>
      <c r="F16" s="64"/>
      <c r="G16" s="64"/>
      <c r="H16" s="21" t="str">
        <f t="shared" si="0"/>
        <v/>
      </c>
      <c r="I16" s="138" t="str">
        <f>_xlfn.XLOOKUP(H16,SheetData!$D$2:$D$13,SheetData!$E$2:$E$13,"")</f>
        <v/>
      </c>
      <c r="J16" s="64"/>
      <c r="K16" s="64"/>
      <c r="L16" s="139" t="str">
        <f t="shared" si="1"/>
        <v/>
      </c>
      <c r="M16" s="140" t="str">
        <f t="shared" si="2"/>
        <v/>
      </c>
      <c r="N16" s="141"/>
      <c r="O16" s="139" t="str">
        <f>_xlfn.XLOOKUP(M16,SheetData!$A$11:$A$19,SheetData!$B$11:$B$19,"")</f>
        <v/>
      </c>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row>
    <row r="17" spans="2:47" s="10" customFormat="1" ht="24.65" customHeight="1" thickBot="1" x14ac:dyDescent="0.6">
      <c r="B17" s="35">
        <v>12</v>
      </c>
      <c r="C17" s="64"/>
      <c r="D17" s="64"/>
      <c r="E17" s="64"/>
      <c r="F17" s="64"/>
      <c r="G17" s="64"/>
      <c r="H17" s="21" t="str">
        <f t="shared" si="0"/>
        <v/>
      </c>
      <c r="I17" s="138" t="str">
        <f>_xlfn.XLOOKUP(H17,SheetData!$D$2:$D$13,SheetData!$E$2:$E$13,"")</f>
        <v/>
      </c>
      <c r="J17" s="64"/>
      <c r="K17" s="64"/>
      <c r="L17" s="139" t="str">
        <f t="shared" si="1"/>
        <v/>
      </c>
      <c r="M17" s="140" t="str">
        <f t="shared" si="2"/>
        <v/>
      </c>
      <c r="N17" s="141"/>
      <c r="O17" s="139" t="str">
        <f>_xlfn.XLOOKUP(M17,SheetData!$A$11:$A$19,SheetData!$B$11:$B$19,"")</f>
        <v/>
      </c>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row>
    <row r="18" spans="2:47" s="10" customFormat="1" ht="24.65" customHeight="1" thickBot="1" x14ac:dyDescent="0.6">
      <c r="B18" s="35">
        <v>13</v>
      </c>
      <c r="C18" s="64"/>
      <c r="D18" s="64"/>
      <c r="E18" s="64"/>
      <c r="F18" s="64"/>
      <c r="G18" s="64"/>
      <c r="H18" s="21" t="str">
        <f t="shared" si="0"/>
        <v/>
      </c>
      <c r="I18" s="138" t="str">
        <f>_xlfn.XLOOKUP(H18,SheetData!$D$2:$D$13,SheetData!$E$2:$E$13,"")</f>
        <v/>
      </c>
      <c r="J18" s="64"/>
      <c r="K18" s="64"/>
      <c r="L18" s="139" t="str">
        <f t="shared" si="1"/>
        <v/>
      </c>
      <c r="M18" s="140" t="str">
        <f t="shared" si="2"/>
        <v/>
      </c>
      <c r="N18" s="141"/>
      <c r="O18" s="139" t="str">
        <f>_xlfn.XLOOKUP(M18,SheetData!$A$11:$A$19,SheetData!$B$11:$B$19,"")</f>
        <v/>
      </c>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row>
    <row r="19" spans="2:47" s="10" customFormat="1" ht="24.65" customHeight="1" thickBot="1" x14ac:dyDescent="0.6">
      <c r="B19" s="35">
        <v>14</v>
      </c>
      <c r="C19" s="64"/>
      <c r="D19" s="64"/>
      <c r="E19" s="64"/>
      <c r="F19" s="64"/>
      <c r="G19" s="64"/>
      <c r="H19" s="21" t="str">
        <f t="shared" si="0"/>
        <v/>
      </c>
      <c r="I19" s="138" t="str">
        <f>_xlfn.XLOOKUP(H19,SheetData!$D$2:$D$13,SheetData!$E$2:$E$13,"")</f>
        <v/>
      </c>
      <c r="J19" s="64"/>
      <c r="K19" s="64"/>
      <c r="L19" s="139" t="str">
        <f t="shared" si="1"/>
        <v/>
      </c>
      <c r="M19" s="140" t="str">
        <f t="shared" si="2"/>
        <v/>
      </c>
      <c r="N19" s="141"/>
      <c r="O19" s="139" t="str">
        <f>_xlfn.XLOOKUP(M19,SheetData!$A$11:$A$19,SheetData!$B$11:$B$19,"")</f>
        <v/>
      </c>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row>
    <row r="20" spans="2:47" s="10" customFormat="1" ht="24.65" customHeight="1" thickBot="1" x14ac:dyDescent="0.6">
      <c r="B20" s="35">
        <v>15</v>
      </c>
      <c r="C20" s="64"/>
      <c r="D20" s="64"/>
      <c r="E20" s="64"/>
      <c r="F20" s="64"/>
      <c r="G20" s="64"/>
      <c r="H20" s="21" t="str">
        <f t="shared" si="0"/>
        <v/>
      </c>
      <c r="I20" s="138" t="str">
        <f>_xlfn.XLOOKUP(H20,SheetData!$D$2:$D$13,SheetData!$E$2:$E$13,"")</f>
        <v/>
      </c>
      <c r="J20" s="64"/>
      <c r="K20" s="64"/>
      <c r="L20" s="139" t="str">
        <f t="shared" si="1"/>
        <v/>
      </c>
      <c r="M20" s="140" t="str">
        <f t="shared" si="2"/>
        <v/>
      </c>
      <c r="N20" s="141"/>
      <c r="O20" s="139" t="str">
        <f>_xlfn.XLOOKUP(M20,SheetData!$A$11:$A$19,SheetData!$B$11:$B$19,"")</f>
        <v/>
      </c>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row>
    <row r="21" spans="2:47" s="10" customFormat="1" ht="24.65" customHeight="1" thickBot="1" x14ac:dyDescent="0.6">
      <c r="B21" s="35">
        <v>16</v>
      </c>
      <c r="C21" s="64"/>
      <c r="D21" s="64"/>
      <c r="E21" s="64"/>
      <c r="F21" s="64"/>
      <c r="G21" s="64"/>
      <c r="H21" s="21" t="str">
        <f t="shared" si="0"/>
        <v/>
      </c>
      <c r="I21" s="138" t="str">
        <f>_xlfn.XLOOKUP(H21,SheetData!$D$2:$D$13,SheetData!$E$2:$E$13,"")</f>
        <v/>
      </c>
      <c r="J21" s="64"/>
      <c r="K21" s="64"/>
      <c r="L21" s="139" t="str">
        <f t="shared" si="1"/>
        <v/>
      </c>
      <c r="M21" s="140" t="str">
        <f t="shared" si="2"/>
        <v/>
      </c>
      <c r="N21" s="141"/>
      <c r="O21" s="139" t="str">
        <f>_xlfn.XLOOKUP(M21,SheetData!$A$11:$A$19,SheetData!$B$11:$B$19,"")</f>
        <v/>
      </c>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row>
    <row r="22" spans="2:47" s="10" customFormat="1" ht="24.65" customHeight="1" thickBot="1" x14ac:dyDescent="0.6">
      <c r="B22" s="35">
        <v>17</v>
      </c>
      <c r="C22" s="64"/>
      <c r="D22" s="64"/>
      <c r="E22" s="64"/>
      <c r="F22" s="64"/>
      <c r="G22" s="64"/>
      <c r="H22" s="21" t="str">
        <f t="shared" si="0"/>
        <v/>
      </c>
      <c r="I22" s="138" t="str">
        <f>_xlfn.XLOOKUP(H22,SheetData!$D$2:$D$13,SheetData!$E$2:$E$13,"")</f>
        <v/>
      </c>
      <c r="J22" s="64"/>
      <c r="K22" s="64"/>
      <c r="L22" s="139" t="str">
        <f t="shared" si="1"/>
        <v/>
      </c>
      <c r="M22" s="140" t="str">
        <f t="shared" si="2"/>
        <v/>
      </c>
      <c r="N22" s="141"/>
      <c r="O22" s="139" t="str">
        <f>_xlfn.XLOOKUP(M22,SheetData!$A$11:$A$19,SheetData!$B$11:$B$19,"")</f>
        <v/>
      </c>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row>
    <row r="23" spans="2:47" s="10" customFormat="1" ht="24.65" customHeight="1" thickBot="1" x14ac:dyDescent="0.6">
      <c r="B23" s="35">
        <v>18</v>
      </c>
      <c r="C23" s="64"/>
      <c r="D23" s="64"/>
      <c r="E23" s="64"/>
      <c r="F23" s="64"/>
      <c r="G23" s="64"/>
      <c r="H23" s="21" t="str">
        <f t="shared" si="0"/>
        <v/>
      </c>
      <c r="I23" s="138" t="str">
        <f>_xlfn.XLOOKUP(H23,SheetData!$D$2:$D$13,SheetData!$E$2:$E$13,"")</f>
        <v/>
      </c>
      <c r="J23" s="64"/>
      <c r="K23" s="64"/>
      <c r="L23" s="139" t="str">
        <f t="shared" si="1"/>
        <v/>
      </c>
      <c r="M23" s="140" t="str">
        <f t="shared" si="2"/>
        <v/>
      </c>
      <c r="N23" s="141"/>
      <c r="O23" s="139" t="str">
        <f>_xlfn.XLOOKUP(M23,SheetData!$A$11:$A$19,SheetData!$B$11:$B$19,"")</f>
        <v/>
      </c>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row>
    <row r="24" spans="2:47" s="10" customFormat="1" ht="24.65" customHeight="1" thickBot="1" x14ac:dyDescent="0.6">
      <c r="B24" s="35">
        <v>19</v>
      </c>
      <c r="C24" s="64"/>
      <c r="D24" s="64"/>
      <c r="E24" s="64"/>
      <c r="F24" s="64"/>
      <c r="G24" s="64"/>
      <c r="H24" s="21" t="str">
        <f t="shared" si="0"/>
        <v/>
      </c>
      <c r="I24" s="138" t="str">
        <f>_xlfn.XLOOKUP(H24,SheetData!$D$2:$D$13,SheetData!$E$2:$E$13,"")</f>
        <v/>
      </c>
      <c r="J24" s="64"/>
      <c r="K24" s="64"/>
      <c r="L24" s="139" t="str">
        <f t="shared" si="1"/>
        <v/>
      </c>
      <c r="M24" s="140" t="str">
        <f t="shared" si="2"/>
        <v/>
      </c>
      <c r="N24" s="141"/>
      <c r="O24" s="139" t="str">
        <f>_xlfn.XLOOKUP(M24,SheetData!$A$11:$A$19,SheetData!$B$11:$B$19,"")</f>
        <v/>
      </c>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row>
    <row r="25" spans="2:47" s="10" customFormat="1" ht="24.65" customHeight="1" thickBot="1" x14ac:dyDescent="0.6">
      <c r="B25" s="35">
        <v>20</v>
      </c>
      <c r="C25" s="64"/>
      <c r="D25" s="64"/>
      <c r="E25" s="64"/>
      <c r="F25" s="64"/>
      <c r="G25" s="64"/>
      <c r="H25" s="21" t="str">
        <f t="shared" si="0"/>
        <v/>
      </c>
      <c r="I25" s="138" t="str">
        <f>_xlfn.XLOOKUP(H25,SheetData!$D$2:$D$13,SheetData!$E$2:$E$13,"")</f>
        <v/>
      </c>
      <c r="J25" s="64"/>
      <c r="K25" s="64"/>
      <c r="L25" s="139" t="str">
        <f t="shared" si="1"/>
        <v/>
      </c>
      <c r="M25" s="140" t="str">
        <f t="shared" si="2"/>
        <v/>
      </c>
      <c r="N25" s="141"/>
      <c r="O25" s="139" t="str">
        <f>_xlfn.XLOOKUP(M25,SheetData!$A$11:$A$19,SheetData!$B$11:$B$19,"")</f>
        <v/>
      </c>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row>
    <row r="26" spans="2:47" s="10" customFormat="1" ht="24.65" customHeight="1" thickBot="1" x14ac:dyDescent="0.6">
      <c r="B26" s="35">
        <v>21</v>
      </c>
      <c r="C26" s="64"/>
      <c r="D26" s="64"/>
      <c r="E26" s="64"/>
      <c r="F26" s="64"/>
      <c r="G26" s="64"/>
      <c r="H26" s="21" t="str">
        <f t="shared" si="0"/>
        <v/>
      </c>
      <c r="I26" s="138" t="str">
        <f>_xlfn.XLOOKUP(H26,SheetData!$D$2:$D$13,SheetData!$E$2:$E$13,"")</f>
        <v/>
      </c>
      <c r="J26" s="64"/>
      <c r="K26" s="64"/>
      <c r="L26" s="139" t="str">
        <f t="shared" si="1"/>
        <v/>
      </c>
      <c r="M26" s="140" t="str">
        <f t="shared" si="2"/>
        <v/>
      </c>
      <c r="N26" s="141"/>
      <c r="O26" s="139" t="str">
        <f>_xlfn.XLOOKUP(M26,SheetData!$A$11:$A$19,SheetData!$B$11:$B$19,"")</f>
        <v/>
      </c>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row>
    <row r="27" spans="2:47" s="10" customFormat="1" ht="24.65" customHeight="1" thickBot="1" x14ac:dyDescent="0.6">
      <c r="B27" s="35">
        <v>22</v>
      </c>
      <c r="C27" s="64"/>
      <c r="D27" s="64"/>
      <c r="E27" s="64"/>
      <c r="F27" s="64"/>
      <c r="G27" s="64"/>
      <c r="H27" s="21" t="str">
        <f t="shared" si="0"/>
        <v/>
      </c>
      <c r="I27" s="138" t="str">
        <f>_xlfn.XLOOKUP(H27,SheetData!$D$2:$D$13,SheetData!$E$2:$E$13,"")</f>
        <v/>
      </c>
      <c r="J27" s="64"/>
      <c r="K27" s="64"/>
      <c r="L27" s="139" t="str">
        <f t="shared" si="1"/>
        <v/>
      </c>
      <c r="M27" s="140" t="str">
        <f t="shared" si="2"/>
        <v/>
      </c>
      <c r="N27" s="141"/>
      <c r="O27" s="139" t="str">
        <f>_xlfn.XLOOKUP(M27,SheetData!$A$11:$A$19,SheetData!$B$11:$B$19,"")</f>
        <v/>
      </c>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row>
    <row r="28" spans="2:47" s="10" customFormat="1" ht="24.65" customHeight="1" thickBot="1" x14ac:dyDescent="0.6">
      <c r="B28" s="35">
        <v>23</v>
      </c>
      <c r="C28" s="64"/>
      <c r="D28" s="64"/>
      <c r="E28" s="64"/>
      <c r="F28" s="64"/>
      <c r="G28" s="64"/>
      <c r="H28" s="21" t="str">
        <f t="shared" si="0"/>
        <v/>
      </c>
      <c r="I28" s="138" t="str">
        <f>_xlfn.XLOOKUP(H28,SheetData!$D$2:$D$13,SheetData!$E$2:$E$13,"")</f>
        <v/>
      </c>
      <c r="J28" s="64"/>
      <c r="K28" s="64"/>
      <c r="L28" s="139" t="str">
        <f t="shared" si="1"/>
        <v/>
      </c>
      <c r="M28" s="140" t="str">
        <f t="shared" si="2"/>
        <v/>
      </c>
      <c r="N28" s="141"/>
      <c r="O28" s="139" t="str">
        <f>_xlfn.XLOOKUP(M28,SheetData!$A$11:$A$19,SheetData!$B$11:$B$19,"")</f>
        <v/>
      </c>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row>
    <row r="29" spans="2:47" s="10" customFormat="1" ht="24.65" customHeight="1" thickBot="1" x14ac:dyDescent="0.6">
      <c r="B29" s="35">
        <v>24</v>
      </c>
      <c r="C29" s="64"/>
      <c r="D29" s="64"/>
      <c r="E29" s="64"/>
      <c r="F29" s="64"/>
      <c r="G29" s="64"/>
      <c r="H29" s="21" t="str">
        <f t="shared" si="0"/>
        <v/>
      </c>
      <c r="I29" s="138" t="str">
        <f>_xlfn.XLOOKUP(H29,SheetData!$D$2:$D$13,SheetData!$E$2:$E$13,"")</f>
        <v/>
      </c>
      <c r="J29" s="64"/>
      <c r="K29" s="64"/>
      <c r="L29" s="139" t="str">
        <f t="shared" si="1"/>
        <v/>
      </c>
      <c r="M29" s="140" t="str">
        <f t="shared" si="2"/>
        <v/>
      </c>
      <c r="N29" s="141"/>
      <c r="O29" s="139" t="str">
        <f>_xlfn.XLOOKUP(M29,SheetData!$A$11:$A$19,SheetData!$B$11:$B$19,"")</f>
        <v/>
      </c>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row>
    <row r="30" spans="2:47" s="10" customFormat="1" ht="24.65" customHeight="1" thickBot="1" x14ac:dyDescent="0.6">
      <c r="B30" s="35">
        <v>25</v>
      </c>
      <c r="C30" s="64"/>
      <c r="D30" s="64"/>
      <c r="E30" s="64"/>
      <c r="F30" s="64"/>
      <c r="G30" s="64"/>
      <c r="H30" s="21" t="str">
        <f t="shared" si="0"/>
        <v/>
      </c>
      <c r="I30" s="138" t="str">
        <f>_xlfn.XLOOKUP(H30,SheetData!$D$2:$D$13,SheetData!$E$2:$E$13,"")</f>
        <v/>
      </c>
      <c r="J30" s="64"/>
      <c r="K30" s="64"/>
      <c r="L30" s="139" t="str">
        <f t="shared" si="1"/>
        <v/>
      </c>
      <c r="M30" s="140" t="str">
        <f t="shared" si="2"/>
        <v/>
      </c>
      <c r="N30" s="141"/>
      <c r="O30" s="139" t="str">
        <f>_xlfn.XLOOKUP(M30,SheetData!$A$11:$A$19,SheetData!$B$11:$B$19,"")</f>
        <v/>
      </c>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row>
    <row r="31" spans="2:47" s="10" customFormat="1" ht="24.65" customHeight="1" thickBot="1" x14ac:dyDescent="0.6">
      <c r="B31" s="35">
        <v>26</v>
      </c>
      <c r="C31" s="64"/>
      <c r="D31" s="64"/>
      <c r="E31" s="64"/>
      <c r="F31" s="64"/>
      <c r="G31" s="64"/>
      <c r="H31" s="21" t="str">
        <f t="shared" si="0"/>
        <v/>
      </c>
      <c r="I31" s="138" t="str">
        <f>_xlfn.XLOOKUP(H31,SheetData!$D$2:$D$13,SheetData!$E$2:$E$13,"")</f>
        <v/>
      </c>
      <c r="J31" s="64"/>
      <c r="K31" s="64"/>
      <c r="L31" s="139" t="str">
        <f t="shared" si="1"/>
        <v/>
      </c>
      <c r="M31" s="140" t="str">
        <f t="shared" si="2"/>
        <v/>
      </c>
      <c r="N31" s="141"/>
      <c r="O31" s="139" t="str">
        <f>_xlfn.XLOOKUP(M31,SheetData!$A$11:$A$19,SheetData!$B$11:$B$19,"")</f>
        <v/>
      </c>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row>
    <row r="32" spans="2:47" s="10" customFormat="1" ht="24.65" customHeight="1" thickBot="1" x14ac:dyDescent="0.6">
      <c r="B32" s="35">
        <v>27</v>
      </c>
      <c r="C32" s="64"/>
      <c r="D32" s="64"/>
      <c r="E32" s="64"/>
      <c r="F32" s="64"/>
      <c r="G32" s="64"/>
      <c r="H32" s="21" t="str">
        <f t="shared" si="0"/>
        <v/>
      </c>
      <c r="I32" s="138" t="str">
        <f>_xlfn.XLOOKUP(H32,SheetData!$D$2:$D$13,SheetData!$E$2:$E$13,"")</f>
        <v/>
      </c>
      <c r="J32" s="64"/>
      <c r="K32" s="64"/>
      <c r="L32" s="139" t="str">
        <f t="shared" si="1"/>
        <v/>
      </c>
      <c r="M32" s="140" t="str">
        <f t="shared" si="2"/>
        <v/>
      </c>
      <c r="N32" s="141"/>
      <c r="O32" s="139" t="str">
        <f>_xlfn.XLOOKUP(M32,SheetData!$A$11:$A$19,SheetData!$B$11:$B$19,"")</f>
        <v/>
      </c>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row>
    <row r="33" spans="2:47" s="10" customFormat="1" ht="24.65" customHeight="1" thickBot="1" x14ac:dyDescent="0.6">
      <c r="B33" s="35">
        <v>28</v>
      </c>
      <c r="C33" s="64"/>
      <c r="D33" s="64"/>
      <c r="E33" s="64"/>
      <c r="F33" s="64"/>
      <c r="G33" s="64"/>
      <c r="H33" s="21" t="str">
        <f t="shared" si="0"/>
        <v/>
      </c>
      <c r="I33" s="138" t="str">
        <f>_xlfn.XLOOKUP(H33,SheetData!$D$2:$D$13,SheetData!$E$2:$E$13,"")</f>
        <v/>
      </c>
      <c r="J33" s="64"/>
      <c r="K33" s="64"/>
      <c r="L33" s="139" t="str">
        <f t="shared" si="1"/>
        <v/>
      </c>
      <c r="M33" s="140" t="str">
        <f t="shared" si="2"/>
        <v/>
      </c>
      <c r="N33" s="141"/>
      <c r="O33" s="139" t="str">
        <f>_xlfn.XLOOKUP(M33,SheetData!$A$11:$A$19,SheetData!$B$11:$B$19,"")</f>
        <v/>
      </c>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row>
    <row r="34" spans="2:47" s="10" customFormat="1" ht="24.65" customHeight="1" thickBot="1" x14ac:dyDescent="0.6">
      <c r="B34" s="35">
        <v>29</v>
      </c>
      <c r="C34" s="64"/>
      <c r="D34" s="64"/>
      <c r="E34" s="64"/>
      <c r="F34" s="64"/>
      <c r="G34" s="64"/>
      <c r="H34" s="21" t="str">
        <f t="shared" si="0"/>
        <v/>
      </c>
      <c r="I34" s="138" t="str">
        <f>_xlfn.XLOOKUP(H34,SheetData!$D$2:$D$13,SheetData!$E$2:$E$13,"")</f>
        <v/>
      </c>
      <c r="J34" s="64"/>
      <c r="K34" s="64"/>
      <c r="L34" s="139" t="str">
        <f t="shared" si="1"/>
        <v/>
      </c>
      <c r="M34" s="140" t="str">
        <f t="shared" si="2"/>
        <v/>
      </c>
      <c r="N34" s="141"/>
      <c r="O34" s="139" t="str">
        <f>_xlfn.XLOOKUP(M34,SheetData!$A$11:$A$19,SheetData!$B$11:$B$19,"")</f>
        <v/>
      </c>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row>
    <row r="35" spans="2:47" s="10" customFormat="1" ht="24.65" customHeight="1" thickBot="1" x14ac:dyDescent="0.6">
      <c r="B35" s="35">
        <v>30</v>
      </c>
      <c r="C35" s="64"/>
      <c r="D35" s="64"/>
      <c r="E35" s="64"/>
      <c r="F35" s="64"/>
      <c r="G35" s="64"/>
      <c r="H35" s="21" t="str">
        <f t="shared" si="0"/>
        <v/>
      </c>
      <c r="I35" s="138" t="str">
        <f>_xlfn.XLOOKUP(H35,SheetData!$D$2:$D$13,SheetData!$E$2:$E$13,"")</f>
        <v/>
      </c>
      <c r="J35" s="64"/>
      <c r="K35" s="64"/>
      <c r="L35" s="139" t="str">
        <f t="shared" si="1"/>
        <v/>
      </c>
      <c r="M35" s="140" t="str">
        <f t="shared" si="2"/>
        <v/>
      </c>
      <c r="N35" s="141"/>
      <c r="O35" s="139" t="str">
        <f>_xlfn.XLOOKUP(M35,SheetData!$A$11:$A$19,SheetData!$B$11:$B$19,"")</f>
        <v/>
      </c>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row>
    <row r="36" spans="2:47" s="10" customFormat="1" ht="24.65" customHeight="1" thickBot="1" x14ac:dyDescent="0.6">
      <c r="B36" s="35">
        <v>31</v>
      </c>
      <c r="C36" s="64"/>
      <c r="D36" s="64"/>
      <c r="E36" s="64"/>
      <c r="F36" s="64"/>
      <c r="G36" s="64"/>
      <c r="H36" s="21" t="str">
        <f t="shared" si="0"/>
        <v/>
      </c>
      <c r="I36" s="138" t="str">
        <f>_xlfn.XLOOKUP(H36,SheetData!$D$2:$D$13,SheetData!$E$2:$E$13,"")</f>
        <v/>
      </c>
      <c r="J36" s="64"/>
      <c r="K36" s="64"/>
      <c r="L36" s="139" t="str">
        <f t="shared" si="1"/>
        <v/>
      </c>
      <c r="M36" s="140" t="str">
        <f t="shared" si="2"/>
        <v/>
      </c>
      <c r="N36" s="141"/>
      <c r="O36" s="139" t="str">
        <f>_xlfn.XLOOKUP(M36,SheetData!$A$11:$A$19,SheetData!$B$11:$B$19,"")</f>
        <v/>
      </c>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row>
    <row r="37" spans="2:47" s="10" customFormat="1" ht="24.65" customHeight="1" thickBot="1" x14ac:dyDescent="0.6">
      <c r="B37" s="35">
        <v>32</v>
      </c>
      <c r="C37" s="64"/>
      <c r="D37" s="64"/>
      <c r="E37" s="64"/>
      <c r="F37" s="64"/>
      <c r="G37" s="64"/>
      <c r="H37" s="21" t="str">
        <f t="shared" si="0"/>
        <v/>
      </c>
      <c r="I37" s="138" t="str">
        <f>_xlfn.XLOOKUP(H37,SheetData!$D$2:$D$13,SheetData!$E$2:$E$13,"")</f>
        <v/>
      </c>
      <c r="J37" s="64"/>
      <c r="K37" s="64"/>
      <c r="L37" s="139" t="str">
        <f t="shared" si="1"/>
        <v/>
      </c>
      <c r="M37" s="140" t="str">
        <f t="shared" si="2"/>
        <v/>
      </c>
      <c r="N37" s="141"/>
      <c r="O37" s="139" t="str">
        <f>_xlfn.XLOOKUP(M37,SheetData!$A$11:$A$19,SheetData!$B$11:$B$19,"")</f>
        <v/>
      </c>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row>
    <row r="38" spans="2:47" s="10" customFormat="1" ht="24.65" customHeight="1" thickBot="1" x14ac:dyDescent="0.6">
      <c r="B38" s="35">
        <v>33</v>
      </c>
      <c r="C38" s="64"/>
      <c r="D38" s="64"/>
      <c r="E38" s="64"/>
      <c r="F38" s="64"/>
      <c r="G38" s="64"/>
      <c r="H38" s="21" t="str">
        <f t="shared" si="0"/>
        <v/>
      </c>
      <c r="I38" s="138" t="str">
        <f>_xlfn.XLOOKUP(H38,SheetData!$D$2:$D$13,SheetData!$E$2:$E$13,"")</f>
        <v/>
      </c>
      <c r="J38" s="64"/>
      <c r="K38" s="64"/>
      <c r="L38" s="139" t="str">
        <f t="shared" si="1"/>
        <v/>
      </c>
      <c r="M38" s="140" t="str">
        <f t="shared" si="2"/>
        <v/>
      </c>
      <c r="N38" s="141"/>
      <c r="O38" s="139" t="str">
        <f>_xlfn.XLOOKUP(M38,SheetData!$A$11:$A$19,SheetData!$B$11:$B$19,"")</f>
        <v/>
      </c>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row>
    <row r="39" spans="2:47" s="10" customFormat="1" ht="24.65" customHeight="1" thickBot="1" x14ac:dyDescent="0.6">
      <c r="B39" s="35">
        <v>34</v>
      </c>
      <c r="C39" s="64"/>
      <c r="D39" s="64"/>
      <c r="E39" s="64"/>
      <c r="F39" s="64"/>
      <c r="G39" s="64"/>
      <c r="H39" s="21" t="str">
        <f t="shared" si="0"/>
        <v/>
      </c>
      <c r="I39" s="138" t="str">
        <f>_xlfn.XLOOKUP(H39,SheetData!$D$2:$D$13,SheetData!$E$2:$E$13,"")</f>
        <v/>
      </c>
      <c r="J39" s="64"/>
      <c r="K39" s="64"/>
      <c r="L39" s="139" t="str">
        <f t="shared" si="1"/>
        <v/>
      </c>
      <c r="M39" s="140" t="str">
        <f t="shared" si="2"/>
        <v/>
      </c>
      <c r="N39" s="141"/>
      <c r="O39" s="139" t="str">
        <f>_xlfn.XLOOKUP(M39,SheetData!$A$11:$A$19,SheetData!$B$11:$B$19,"")</f>
        <v/>
      </c>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row>
    <row r="40" spans="2:47" s="10" customFormat="1" ht="24.65" customHeight="1" thickBot="1" x14ac:dyDescent="0.6">
      <c r="B40" s="35">
        <v>35</v>
      </c>
      <c r="C40" s="64"/>
      <c r="D40" s="64"/>
      <c r="E40" s="64"/>
      <c r="F40" s="64"/>
      <c r="G40" s="64"/>
      <c r="H40" s="21" t="str">
        <f t="shared" si="0"/>
        <v/>
      </c>
      <c r="I40" s="138" t="str">
        <f>_xlfn.XLOOKUP(H40,SheetData!$D$2:$D$13,SheetData!$E$2:$E$13,"")</f>
        <v/>
      </c>
      <c r="J40" s="64"/>
      <c r="K40" s="64"/>
      <c r="L40" s="139" t="str">
        <f t="shared" si="1"/>
        <v/>
      </c>
      <c r="M40" s="140" t="str">
        <f t="shared" si="2"/>
        <v/>
      </c>
      <c r="N40" s="141"/>
      <c r="O40" s="139" t="str">
        <f>_xlfn.XLOOKUP(M40,SheetData!$A$11:$A$19,SheetData!$B$11:$B$19,"")</f>
        <v/>
      </c>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row>
    <row r="41" spans="2:47" s="10" customFormat="1" ht="24.65" customHeight="1" thickBot="1" x14ac:dyDescent="0.6">
      <c r="B41" s="35">
        <v>36</v>
      </c>
      <c r="C41" s="64"/>
      <c r="D41" s="64"/>
      <c r="E41" s="64"/>
      <c r="F41" s="64"/>
      <c r="G41" s="64"/>
      <c r="H41" s="21" t="str">
        <f t="shared" si="0"/>
        <v/>
      </c>
      <c r="I41" s="138" t="str">
        <f>_xlfn.XLOOKUP(H41,SheetData!$D$2:$D$13,SheetData!$E$2:$E$13,"")</f>
        <v/>
      </c>
      <c r="J41" s="64"/>
      <c r="K41" s="64"/>
      <c r="L41" s="139" t="str">
        <f t="shared" si="1"/>
        <v/>
      </c>
      <c r="M41" s="140" t="str">
        <f t="shared" si="2"/>
        <v/>
      </c>
      <c r="N41" s="141"/>
      <c r="O41" s="139" t="str">
        <f>_xlfn.XLOOKUP(M41,SheetData!$A$11:$A$19,SheetData!$B$11:$B$19,"")</f>
        <v/>
      </c>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row>
    <row r="42" spans="2:47" s="10" customFormat="1" ht="24.65" customHeight="1" thickBot="1" x14ac:dyDescent="0.6">
      <c r="B42" s="35">
        <v>37</v>
      </c>
      <c r="C42" s="64"/>
      <c r="D42" s="64"/>
      <c r="E42" s="64"/>
      <c r="F42" s="64"/>
      <c r="G42" s="64"/>
      <c r="H42" s="21" t="str">
        <f t="shared" si="0"/>
        <v/>
      </c>
      <c r="I42" s="138" t="str">
        <f>_xlfn.XLOOKUP(H42,SheetData!$D$2:$D$13,SheetData!$E$2:$E$13,"")</f>
        <v/>
      </c>
      <c r="J42" s="64"/>
      <c r="K42" s="64"/>
      <c r="L42" s="139" t="str">
        <f t="shared" si="1"/>
        <v/>
      </c>
      <c r="M42" s="140" t="str">
        <f t="shared" si="2"/>
        <v/>
      </c>
      <c r="N42" s="141"/>
      <c r="O42" s="139" t="str">
        <f>_xlfn.XLOOKUP(M42,SheetData!$A$11:$A$19,SheetData!$B$11:$B$19,"")</f>
        <v/>
      </c>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row>
    <row r="43" spans="2:47" s="10" customFormat="1" ht="24.65" customHeight="1" thickBot="1" x14ac:dyDescent="0.6">
      <c r="B43" s="35">
        <v>38</v>
      </c>
      <c r="C43" s="64"/>
      <c r="D43" s="64"/>
      <c r="E43" s="64"/>
      <c r="F43" s="64"/>
      <c r="G43" s="64"/>
      <c r="H43" s="21" t="str">
        <f t="shared" si="0"/>
        <v/>
      </c>
      <c r="I43" s="138" t="str">
        <f>_xlfn.XLOOKUP(H43,SheetData!$D$2:$D$13,SheetData!$E$2:$E$13,"")</f>
        <v/>
      </c>
      <c r="J43" s="64"/>
      <c r="K43" s="64"/>
      <c r="L43" s="139" t="str">
        <f t="shared" si="1"/>
        <v/>
      </c>
      <c r="M43" s="140" t="str">
        <f t="shared" si="2"/>
        <v/>
      </c>
      <c r="N43" s="141"/>
      <c r="O43" s="139" t="str">
        <f>_xlfn.XLOOKUP(M43,SheetData!$A$11:$A$19,SheetData!$B$11:$B$19,"")</f>
        <v/>
      </c>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row>
    <row r="44" spans="2:47" s="10" customFormat="1" ht="24.65" customHeight="1" thickBot="1" x14ac:dyDescent="0.6">
      <c r="B44" s="35">
        <v>39</v>
      </c>
      <c r="C44" s="64"/>
      <c r="D44" s="64"/>
      <c r="E44" s="64"/>
      <c r="F44" s="64"/>
      <c r="G44" s="64"/>
      <c r="H44" s="21" t="str">
        <f t="shared" si="0"/>
        <v/>
      </c>
      <c r="I44" s="138" t="str">
        <f>_xlfn.XLOOKUP(H44,SheetData!$D$2:$D$13,SheetData!$E$2:$E$13,"")</f>
        <v/>
      </c>
      <c r="J44" s="64"/>
      <c r="K44" s="64"/>
      <c r="L44" s="139" t="str">
        <f t="shared" si="1"/>
        <v/>
      </c>
      <c r="M44" s="140" t="str">
        <f t="shared" si="2"/>
        <v/>
      </c>
      <c r="N44" s="141"/>
      <c r="O44" s="139" t="str">
        <f>_xlfn.XLOOKUP(M44,SheetData!$A$11:$A$19,SheetData!$B$11:$B$19,"")</f>
        <v/>
      </c>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row>
    <row r="45" spans="2:47" s="10" customFormat="1" ht="24.65" customHeight="1" thickBot="1" x14ac:dyDescent="0.6">
      <c r="B45" s="35">
        <v>40</v>
      </c>
      <c r="C45" s="64"/>
      <c r="D45" s="64"/>
      <c r="E45" s="64"/>
      <c r="F45" s="64"/>
      <c r="G45" s="64"/>
      <c r="H45" s="21" t="str">
        <f t="shared" si="0"/>
        <v/>
      </c>
      <c r="I45" s="138" t="str">
        <f>_xlfn.XLOOKUP(H45,SheetData!$D$2:$D$13,SheetData!$E$2:$E$13,"")</f>
        <v/>
      </c>
      <c r="J45" s="64"/>
      <c r="K45" s="64"/>
      <c r="L45" s="139" t="str">
        <f t="shared" si="1"/>
        <v/>
      </c>
      <c r="M45" s="140" t="str">
        <f t="shared" si="2"/>
        <v/>
      </c>
      <c r="N45" s="141"/>
      <c r="O45" s="139" t="str">
        <f>_xlfn.XLOOKUP(M45,SheetData!$A$11:$A$19,SheetData!$B$11:$B$19,"")</f>
        <v/>
      </c>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row>
    <row r="46" spans="2:47" s="10" customFormat="1" ht="24.65" customHeight="1" thickBot="1" x14ac:dyDescent="0.6">
      <c r="B46" s="35">
        <v>41</v>
      </c>
      <c r="C46" s="64"/>
      <c r="D46" s="64"/>
      <c r="E46" s="64"/>
      <c r="F46" s="64"/>
      <c r="G46" s="64"/>
      <c r="H46" s="21" t="str">
        <f t="shared" si="0"/>
        <v/>
      </c>
      <c r="I46" s="138" t="str">
        <f>_xlfn.XLOOKUP(H46,SheetData!$D$2:$D$13,SheetData!$E$2:$E$13,"")</f>
        <v/>
      </c>
      <c r="J46" s="64"/>
      <c r="K46" s="64"/>
      <c r="L46" s="139" t="str">
        <f t="shared" si="1"/>
        <v/>
      </c>
      <c r="M46" s="140" t="str">
        <f t="shared" si="2"/>
        <v/>
      </c>
      <c r="N46" s="141"/>
      <c r="O46" s="139" t="str">
        <f>_xlfn.XLOOKUP(M46,SheetData!$A$11:$A$19,SheetData!$B$11:$B$19,"")</f>
        <v/>
      </c>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row>
    <row r="47" spans="2:47" s="10" customFormat="1" ht="24.65" customHeight="1" thickBot="1" x14ac:dyDescent="0.6">
      <c r="B47" s="35">
        <v>42</v>
      </c>
      <c r="C47" s="64"/>
      <c r="D47" s="64"/>
      <c r="E47" s="64"/>
      <c r="F47" s="64"/>
      <c r="G47" s="64"/>
      <c r="H47" s="21" t="str">
        <f t="shared" si="0"/>
        <v/>
      </c>
      <c r="I47" s="138" t="str">
        <f>_xlfn.XLOOKUP(H47,SheetData!$D$2:$D$13,SheetData!$E$2:$E$13,"")</f>
        <v/>
      </c>
      <c r="J47" s="64"/>
      <c r="K47" s="64"/>
      <c r="L47" s="139" t="str">
        <f t="shared" si="1"/>
        <v/>
      </c>
      <c r="M47" s="140" t="str">
        <f t="shared" si="2"/>
        <v/>
      </c>
      <c r="N47" s="141"/>
      <c r="O47" s="139" t="str">
        <f>_xlfn.XLOOKUP(M47,SheetData!$A$11:$A$19,SheetData!$B$11:$B$19,"")</f>
        <v/>
      </c>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row>
    <row r="48" spans="2:47" s="10" customFormat="1" ht="24.65" customHeight="1" thickBot="1" x14ac:dyDescent="0.6">
      <c r="B48" s="35">
        <v>43</v>
      </c>
      <c r="C48" s="64"/>
      <c r="D48" s="64"/>
      <c r="E48" s="64"/>
      <c r="F48" s="64"/>
      <c r="G48" s="64"/>
      <c r="H48" s="21" t="str">
        <f t="shared" si="0"/>
        <v/>
      </c>
      <c r="I48" s="138" t="str">
        <f>_xlfn.XLOOKUP(H48,SheetData!$D$2:$D$13,SheetData!$E$2:$E$13,"")</f>
        <v/>
      </c>
      <c r="J48" s="64"/>
      <c r="K48" s="64"/>
      <c r="L48" s="139" t="str">
        <f t="shared" si="1"/>
        <v/>
      </c>
      <c r="M48" s="140" t="str">
        <f t="shared" si="2"/>
        <v/>
      </c>
      <c r="N48" s="141"/>
      <c r="O48" s="139" t="str">
        <f>_xlfn.XLOOKUP(M48,SheetData!$A$11:$A$19,SheetData!$B$11:$B$19,"")</f>
        <v/>
      </c>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row>
    <row r="49" spans="2:47" s="10" customFormat="1" ht="24.65" customHeight="1" thickBot="1" x14ac:dyDescent="0.6">
      <c r="B49" s="35">
        <v>44</v>
      </c>
      <c r="C49" s="64"/>
      <c r="D49" s="64"/>
      <c r="E49" s="64"/>
      <c r="F49" s="64"/>
      <c r="G49" s="64"/>
      <c r="H49" s="21" t="str">
        <f t="shared" si="0"/>
        <v/>
      </c>
      <c r="I49" s="138" t="str">
        <f>_xlfn.XLOOKUP(H49,SheetData!$D$2:$D$13,SheetData!$E$2:$E$13,"")</f>
        <v/>
      </c>
      <c r="J49" s="64"/>
      <c r="K49" s="64"/>
      <c r="L49" s="139" t="str">
        <f t="shared" si="1"/>
        <v/>
      </c>
      <c r="M49" s="140" t="str">
        <f t="shared" si="2"/>
        <v/>
      </c>
      <c r="N49" s="141"/>
      <c r="O49" s="139" t="str">
        <f>_xlfn.XLOOKUP(M49,SheetData!$A$11:$A$19,SheetData!$B$11:$B$19,"")</f>
        <v/>
      </c>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row>
    <row r="50" spans="2:47" s="10" customFormat="1" ht="24.65" customHeight="1" thickBot="1" x14ac:dyDescent="0.6">
      <c r="B50" s="35">
        <v>45</v>
      </c>
      <c r="C50" s="64"/>
      <c r="D50" s="64"/>
      <c r="E50" s="64"/>
      <c r="F50" s="64"/>
      <c r="G50" s="64"/>
      <c r="H50" s="21" t="str">
        <f t="shared" si="0"/>
        <v/>
      </c>
      <c r="I50" s="138" t="str">
        <f>_xlfn.XLOOKUP(H50,SheetData!$D$2:$D$13,SheetData!$E$2:$E$13,"")</f>
        <v/>
      </c>
      <c r="J50" s="64"/>
      <c r="K50" s="64"/>
      <c r="L50" s="139" t="str">
        <f t="shared" si="1"/>
        <v/>
      </c>
      <c r="M50" s="140" t="str">
        <f t="shared" si="2"/>
        <v/>
      </c>
      <c r="N50" s="141"/>
      <c r="O50" s="139" t="str">
        <f>_xlfn.XLOOKUP(M50,SheetData!$A$11:$A$19,SheetData!$B$11:$B$19,"")</f>
        <v/>
      </c>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row>
    <row r="51" spans="2:47" s="10" customFormat="1" ht="24.65" customHeight="1" thickBot="1" x14ac:dyDescent="0.6">
      <c r="B51" s="35">
        <v>46</v>
      </c>
      <c r="C51" s="64"/>
      <c r="D51" s="64"/>
      <c r="E51" s="64"/>
      <c r="F51" s="64"/>
      <c r="G51" s="64"/>
      <c r="H51" s="21" t="str">
        <f t="shared" si="0"/>
        <v/>
      </c>
      <c r="I51" s="138" t="str">
        <f>_xlfn.XLOOKUP(H51,SheetData!$D$2:$D$13,SheetData!$E$2:$E$13,"")</f>
        <v/>
      </c>
      <c r="J51" s="64"/>
      <c r="K51" s="64"/>
      <c r="L51" s="139" t="str">
        <f t="shared" si="1"/>
        <v/>
      </c>
      <c r="M51" s="140" t="str">
        <f t="shared" si="2"/>
        <v/>
      </c>
      <c r="N51" s="141"/>
      <c r="O51" s="139" t="str">
        <f>_xlfn.XLOOKUP(M51,SheetData!$A$11:$A$19,SheetData!$B$11:$B$19,"")</f>
        <v/>
      </c>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row>
    <row r="52" spans="2:47" s="10" customFormat="1" ht="24.65" customHeight="1" thickBot="1" x14ac:dyDescent="0.6">
      <c r="B52" s="35">
        <v>47</v>
      </c>
      <c r="C52" s="64"/>
      <c r="D52" s="64"/>
      <c r="E52" s="64"/>
      <c r="F52" s="64"/>
      <c r="G52" s="64"/>
      <c r="H52" s="21" t="str">
        <f t="shared" si="0"/>
        <v/>
      </c>
      <c r="I52" s="138" t="str">
        <f>_xlfn.XLOOKUP(H52,SheetData!$D$2:$D$13,SheetData!$E$2:$E$13,"")</f>
        <v/>
      </c>
      <c r="J52" s="64"/>
      <c r="K52" s="64"/>
      <c r="L52" s="139" t="str">
        <f t="shared" si="1"/>
        <v/>
      </c>
      <c r="M52" s="140" t="str">
        <f t="shared" si="2"/>
        <v/>
      </c>
      <c r="N52" s="141"/>
      <c r="O52" s="139" t="str">
        <f>_xlfn.XLOOKUP(M52,SheetData!$A$11:$A$19,SheetData!$B$11:$B$19,"")</f>
        <v/>
      </c>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row>
    <row r="53" spans="2:47" s="10" customFormat="1" ht="24.65" customHeight="1" thickBot="1" x14ac:dyDescent="0.6">
      <c r="B53" s="35">
        <v>48</v>
      </c>
      <c r="C53" s="64"/>
      <c r="D53" s="64"/>
      <c r="E53" s="64"/>
      <c r="F53" s="64"/>
      <c r="G53" s="64"/>
      <c r="H53" s="21" t="str">
        <f t="shared" si="0"/>
        <v/>
      </c>
      <c r="I53" s="138" t="str">
        <f>_xlfn.XLOOKUP(H53,SheetData!$D$2:$D$13,SheetData!$E$2:$E$13,"")</f>
        <v/>
      </c>
      <c r="J53" s="64"/>
      <c r="K53" s="64"/>
      <c r="L53" s="139" t="str">
        <f t="shared" si="1"/>
        <v/>
      </c>
      <c r="M53" s="140" t="str">
        <f t="shared" si="2"/>
        <v/>
      </c>
      <c r="N53" s="141"/>
      <c r="O53" s="139" t="str">
        <f>_xlfn.XLOOKUP(M53,SheetData!$A$11:$A$19,SheetData!$B$11:$B$19,"")</f>
        <v/>
      </c>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row>
    <row r="54" spans="2:47" s="10" customFormat="1" ht="24.65" customHeight="1" thickBot="1" x14ac:dyDescent="0.6">
      <c r="B54" s="35">
        <v>49</v>
      </c>
      <c r="C54" s="64"/>
      <c r="D54" s="64"/>
      <c r="E54" s="64"/>
      <c r="F54" s="64"/>
      <c r="G54" s="64"/>
      <c r="H54" s="21" t="str">
        <f t="shared" si="0"/>
        <v/>
      </c>
      <c r="I54" s="138" t="str">
        <f>_xlfn.XLOOKUP(H54,SheetData!$D$2:$D$13,SheetData!$E$2:$E$13,"")</f>
        <v/>
      </c>
      <c r="J54" s="64"/>
      <c r="K54" s="64"/>
      <c r="L54" s="139" t="str">
        <f t="shared" si="1"/>
        <v/>
      </c>
      <c r="M54" s="140" t="str">
        <f t="shared" si="2"/>
        <v/>
      </c>
      <c r="N54" s="141"/>
      <c r="O54" s="139" t="str">
        <f>_xlfn.XLOOKUP(M54,SheetData!$A$11:$A$19,SheetData!$B$11:$B$19,"")</f>
        <v/>
      </c>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row>
    <row r="55" spans="2:47" s="10" customFormat="1" ht="24.65" customHeight="1" thickBot="1" x14ac:dyDescent="0.6">
      <c r="B55" s="35">
        <v>50</v>
      </c>
      <c r="C55" s="64"/>
      <c r="D55" s="64"/>
      <c r="E55" s="64"/>
      <c r="F55" s="64"/>
      <c r="G55" s="64"/>
      <c r="H55" s="21" t="str">
        <f t="shared" si="0"/>
        <v/>
      </c>
      <c r="I55" s="138" t="str">
        <f>_xlfn.XLOOKUP(H55,SheetData!$D$2:$D$13,SheetData!$E$2:$E$13,"")</f>
        <v/>
      </c>
      <c r="J55" s="64"/>
      <c r="K55" s="64"/>
      <c r="L55" s="139" t="str">
        <f t="shared" si="1"/>
        <v/>
      </c>
      <c r="M55" s="140" t="str">
        <f t="shared" si="2"/>
        <v/>
      </c>
      <c r="N55" s="141"/>
      <c r="O55" s="139" t="str">
        <f>_xlfn.XLOOKUP(M55,SheetData!$A$11:$A$19,SheetData!$B$11:$B$19,"")</f>
        <v/>
      </c>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row>
    <row r="56" spans="2:47" s="10" customFormat="1" ht="24.65" customHeight="1" thickBot="1" x14ac:dyDescent="0.6">
      <c r="B56" s="35">
        <v>51</v>
      </c>
      <c r="C56" s="64"/>
      <c r="D56" s="64"/>
      <c r="E56" s="64"/>
      <c r="F56" s="64"/>
      <c r="G56" s="64"/>
      <c r="H56" s="21" t="str">
        <f t="shared" si="0"/>
        <v/>
      </c>
      <c r="I56" s="138" t="str">
        <f>_xlfn.XLOOKUP(H56,SheetData!$D$2:$D$13,SheetData!$E$2:$E$13,"")</f>
        <v/>
      </c>
      <c r="J56" s="64"/>
      <c r="K56" s="64"/>
      <c r="L56" s="139" t="str">
        <f t="shared" si="1"/>
        <v/>
      </c>
      <c r="M56" s="140" t="str">
        <f t="shared" si="2"/>
        <v/>
      </c>
      <c r="N56" s="141"/>
      <c r="O56" s="139" t="str">
        <f>_xlfn.XLOOKUP(M56,SheetData!$A$11:$A$19,SheetData!$B$11:$B$19,"")</f>
        <v/>
      </c>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row>
    <row r="57" spans="2:47" s="10" customFormat="1" ht="24.65" customHeight="1" thickBot="1" x14ac:dyDescent="0.6">
      <c r="B57" s="35">
        <v>52</v>
      </c>
      <c r="C57" s="64"/>
      <c r="D57" s="64"/>
      <c r="E57" s="64"/>
      <c r="F57" s="64"/>
      <c r="G57" s="64"/>
      <c r="H57" s="21" t="str">
        <f t="shared" si="0"/>
        <v/>
      </c>
      <c r="I57" s="138" t="str">
        <f>_xlfn.XLOOKUP(H57,SheetData!$D$2:$D$13,SheetData!$E$2:$E$13,"")</f>
        <v/>
      </c>
      <c r="J57" s="64"/>
      <c r="K57" s="64"/>
      <c r="L57" s="139" t="str">
        <f t="shared" si="1"/>
        <v/>
      </c>
      <c r="M57" s="140" t="str">
        <f t="shared" si="2"/>
        <v/>
      </c>
      <c r="N57" s="141"/>
      <c r="O57" s="139" t="str">
        <f>_xlfn.XLOOKUP(M57,SheetData!$A$11:$A$19,SheetData!$B$11:$B$19,"")</f>
        <v/>
      </c>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row>
    <row r="58" spans="2:47" s="10" customFormat="1" ht="24.65" customHeight="1" thickBot="1" x14ac:dyDescent="0.6">
      <c r="B58" s="35">
        <v>53</v>
      </c>
      <c r="C58" s="64"/>
      <c r="D58" s="64"/>
      <c r="E58" s="64"/>
      <c r="F58" s="64"/>
      <c r="G58" s="64"/>
      <c r="H58" s="21" t="str">
        <f t="shared" si="0"/>
        <v/>
      </c>
      <c r="I58" s="138" t="str">
        <f>_xlfn.XLOOKUP(H58,SheetData!$D$2:$D$13,SheetData!$E$2:$E$13,"")</f>
        <v/>
      </c>
      <c r="J58" s="64"/>
      <c r="K58" s="64"/>
      <c r="L58" s="139" t="str">
        <f t="shared" si="1"/>
        <v/>
      </c>
      <c r="M58" s="140" t="str">
        <f t="shared" si="2"/>
        <v/>
      </c>
      <c r="N58" s="141"/>
      <c r="O58" s="139" t="str">
        <f>_xlfn.XLOOKUP(M58,SheetData!$A$11:$A$19,SheetData!$B$11:$B$19,"")</f>
        <v/>
      </c>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row>
    <row r="59" spans="2:47" s="10" customFormat="1" ht="24.65" customHeight="1" thickBot="1" x14ac:dyDescent="0.6">
      <c r="B59" s="35">
        <v>54</v>
      </c>
      <c r="C59" s="64"/>
      <c r="D59" s="64"/>
      <c r="E59" s="64"/>
      <c r="F59" s="64"/>
      <c r="G59" s="64"/>
      <c r="H59" s="21" t="str">
        <f t="shared" si="0"/>
        <v/>
      </c>
      <c r="I59" s="138" t="str">
        <f>_xlfn.XLOOKUP(H59,SheetData!$D$2:$D$13,SheetData!$E$2:$E$13,"")</f>
        <v/>
      </c>
      <c r="J59" s="64"/>
      <c r="K59" s="64"/>
      <c r="L59" s="139" t="str">
        <f t="shared" si="1"/>
        <v/>
      </c>
      <c r="M59" s="140" t="str">
        <f t="shared" si="2"/>
        <v/>
      </c>
      <c r="N59" s="141"/>
      <c r="O59" s="139" t="str">
        <f>_xlfn.XLOOKUP(M59,SheetData!$A$11:$A$19,SheetData!$B$11:$B$19,"")</f>
        <v/>
      </c>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row>
    <row r="60" spans="2:47" s="10" customFormat="1" ht="24.65" customHeight="1" thickBot="1" x14ac:dyDescent="0.6">
      <c r="B60" s="35">
        <v>55</v>
      </c>
      <c r="C60" s="64"/>
      <c r="D60" s="64"/>
      <c r="E60" s="64"/>
      <c r="F60" s="64"/>
      <c r="G60" s="64"/>
      <c r="H60" s="21" t="str">
        <f t="shared" si="0"/>
        <v/>
      </c>
      <c r="I60" s="138" t="str">
        <f>_xlfn.XLOOKUP(H60,SheetData!$D$2:$D$13,SheetData!$E$2:$E$13,"")</f>
        <v/>
      </c>
      <c r="J60" s="64"/>
      <c r="K60" s="64"/>
      <c r="L60" s="139" t="str">
        <f t="shared" si="1"/>
        <v/>
      </c>
      <c r="M60" s="140" t="str">
        <f t="shared" si="2"/>
        <v/>
      </c>
      <c r="N60" s="141"/>
      <c r="O60" s="139" t="str">
        <f>_xlfn.XLOOKUP(M60,SheetData!$A$11:$A$19,SheetData!$B$11:$B$19,"")</f>
        <v/>
      </c>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row>
    <row r="61" spans="2:47" s="10" customFormat="1" ht="24.65" customHeight="1" thickBot="1" x14ac:dyDescent="0.6">
      <c r="B61" s="35">
        <v>56</v>
      </c>
      <c r="C61" s="64"/>
      <c r="D61" s="64"/>
      <c r="E61" s="64"/>
      <c r="F61" s="64"/>
      <c r="G61" s="64"/>
      <c r="H61" s="21" t="str">
        <f t="shared" si="0"/>
        <v/>
      </c>
      <c r="I61" s="138" t="str">
        <f>_xlfn.XLOOKUP(H61,SheetData!$D$2:$D$13,SheetData!$E$2:$E$13,"")</f>
        <v/>
      </c>
      <c r="J61" s="64"/>
      <c r="K61" s="64"/>
      <c r="L61" s="139" t="str">
        <f t="shared" si="1"/>
        <v/>
      </c>
      <c r="M61" s="140" t="str">
        <f t="shared" si="2"/>
        <v/>
      </c>
      <c r="N61" s="141"/>
      <c r="O61" s="139" t="str">
        <f>_xlfn.XLOOKUP(M61,SheetData!$A$11:$A$19,SheetData!$B$11:$B$19,"")</f>
        <v/>
      </c>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row>
    <row r="62" spans="2:47" s="10" customFormat="1" ht="24.65" customHeight="1" thickBot="1" x14ac:dyDescent="0.6">
      <c r="B62" s="35">
        <v>57</v>
      </c>
      <c r="C62" s="64"/>
      <c r="D62" s="64"/>
      <c r="E62" s="64"/>
      <c r="F62" s="64"/>
      <c r="G62" s="64"/>
      <c r="H62" s="21" t="str">
        <f t="shared" si="0"/>
        <v/>
      </c>
      <c r="I62" s="138" t="str">
        <f>_xlfn.XLOOKUP(H62,SheetData!$D$2:$D$13,SheetData!$E$2:$E$13,"")</f>
        <v/>
      </c>
      <c r="J62" s="64"/>
      <c r="K62" s="64"/>
      <c r="L62" s="139" t="str">
        <f t="shared" si="1"/>
        <v/>
      </c>
      <c r="M62" s="140" t="str">
        <f t="shared" si="2"/>
        <v/>
      </c>
      <c r="N62" s="141"/>
      <c r="O62" s="139" t="str">
        <f>_xlfn.XLOOKUP(M62,SheetData!$A$11:$A$19,SheetData!$B$11:$B$19,"")</f>
        <v/>
      </c>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row>
    <row r="63" spans="2:47" s="10" customFormat="1" ht="24.65" customHeight="1" thickBot="1" x14ac:dyDescent="0.6">
      <c r="B63" s="35">
        <v>58</v>
      </c>
      <c r="C63" s="64"/>
      <c r="D63" s="64"/>
      <c r="E63" s="64"/>
      <c r="F63" s="64"/>
      <c r="G63" s="64"/>
      <c r="H63" s="21" t="str">
        <f t="shared" si="0"/>
        <v/>
      </c>
      <c r="I63" s="138" t="str">
        <f>_xlfn.XLOOKUP(H63,SheetData!$D$2:$D$13,SheetData!$E$2:$E$13,"")</f>
        <v/>
      </c>
      <c r="J63" s="64"/>
      <c r="K63" s="64"/>
      <c r="L63" s="139" t="str">
        <f t="shared" si="1"/>
        <v/>
      </c>
      <c r="M63" s="140" t="str">
        <f t="shared" si="2"/>
        <v/>
      </c>
      <c r="N63" s="141"/>
      <c r="O63" s="139" t="str">
        <f>_xlfn.XLOOKUP(M63,SheetData!$A$11:$A$19,SheetData!$B$11:$B$19,"")</f>
        <v/>
      </c>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row>
    <row r="64" spans="2:47" s="10" customFormat="1" ht="24.65" customHeight="1" thickBot="1" x14ac:dyDescent="0.6">
      <c r="B64" s="35">
        <v>59</v>
      </c>
      <c r="C64" s="64"/>
      <c r="D64" s="64"/>
      <c r="E64" s="64"/>
      <c r="F64" s="64"/>
      <c r="G64" s="64"/>
      <c r="H64" s="21" t="str">
        <f t="shared" si="0"/>
        <v/>
      </c>
      <c r="I64" s="138" t="str">
        <f>_xlfn.XLOOKUP(H64,SheetData!$D$2:$D$13,SheetData!$E$2:$E$13,"")</f>
        <v/>
      </c>
      <c r="J64" s="64"/>
      <c r="K64" s="64"/>
      <c r="L64" s="139" t="str">
        <f t="shared" si="1"/>
        <v/>
      </c>
      <c r="M64" s="140" t="str">
        <f t="shared" si="2"/>
        <v/>
      </c>
      <c r="N64" s="141"/>
      <c r="O64" s="139" t="str">
        <f>_xlfn.XLOOKUP(M64,SheetData!$A$11:$A$19,SheetData!$B$11:$B$19,"")</f>
        <v/>
      </c>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row>
    <row r="65" spans="2:47" s="10" customFormat="1" ht="24.65" customHeight="1" thickBot="1" x14ac:dyDescent="0.6">
      <c r="B65" s="35">
        <v>60</v>
      </c>
      <c r="C65" s="64"/>
      <c r="D65" s="64"/>
      <c r="E65" s="64"/>
      <c r="F65" s="64"/>
      <c r="G65" s="64"/>
      <c r="H65" s="21" t="str">
        <f t="shared" si="0"/>
        <v/>
      </c>
      <c r="I65" s="138" t="str">
        <f>_xlfn.XLOOKUP(H65,SheetData!$D$2:$D$13,SheetData!$E$2:$E$13,"")</f>
        <v/>
      </c>
      <c r="J65" s="64"/>
      <c r="K65" s="64"/>
      <c r="L65" s="139" t="str">
        <f t="shared" si="1"/>
        <v/>
      </c>
      <c r="M65" s="140" t="str">
        <f t="shared" si="2"/>
        <v/>
      </c>
      <c r="N65" s="141"/>
      <c r="O65" s="139" t="str">
        <f>_xlfn.XLOOKUP(M65,SheetData!$A$11:$A$19,SheetData!$B$11:$B$19,"")</f>
        <v/>
      </c>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row>
    <row r="66" spans="2:47" s="10" customFormat="1" ht="24.65" customHeight="1" thickBot="1" x14ac:dyDescent="0.6">
      <c r="B66" s="35">
        <v>61</v>
      </c>
      <c r="C66" s="64"/>
      <c r="D66" s="64"/>
      <c r="E66" s="64"/>
      <c r="F66" s="64"/>
      <c r="G66" s="64"/>
      <c r="H66" s="21" t="str">
        <f t="shared" si="0"/>
        <v/>
      </c>
      <c r="I66" s="138" t="str">
        <f>_xlfn.XLOOKUP(H66,SheetData!$D$2:$D$13,SheetData!$E$2:$E$13,"")</f>
        <v/>
      </c>
      <c r="J66" s="64"/>
      <c r="K66" s="64"/>
      <c r="L66" s="139" t="str">
        <f t="shared" si="1"/>
        <v/>
      </c>
      <c r="M66" s="140" t="str">
        <f t="shared" si="2"/>
        <v/>
      </c>
      <c r="N66" s="141"/>
      <c r="O66" s="139" t="str">
        <f>_xlfn.XLOOKUP(M66,SheetData!$A$11:$A$19,SheetData!$B$11:$B$19,"")</f>
        <v/>
      </c>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row>
    <row r="67" spans="2:47" s="10" customFormat="1" ht="24.65" customHeight="1" thickBot="1" x14ac:dyDescent="0.6">
      <c r="B67" s="35">
        <v>62</v>
      </c>
      <c r="C67" s="64"/>
      <c r="D67" s="64"/>
      <c r="E67" s="64"/>
      <c r="F67" s="64"/>
      <c r="G67" s="64"/>
      <c r="H67" s="21" t="str">
        <f t="shared" si="0"/>
        <v/>
      </c>
      <c r="I67" s="138" t="str">
        <f>_xlfn.XLOOKUP(H67,SheetData!$D$2:$D$13,SheetData!$E$2:$E$13,"")</f>
        <v/>
      </c>
      <c r="J67" s="64"/>
      <c r="K67" s="64"/>
      <c r="L67" s="139" t="str">
        <f t="shared" si="1"/>
        <v/>
      </c>
      <c r="M67" s="140" t="str">
        <f t="shared" si="2"/>
        <v/>
      </c>
      <c r="N67" s="141"/>
      <c r="O67" s="139" t="str">
        <f>_xlfn.XLOOKUP(M67,SheetData!$A$11:$A$19,SheetData!$B$11:$B$19,"")</f>
        <v/>
      </c>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row>
    <row r="68" spans="2:47" s="10" customFormat="1" ht="24.65" customHeight="1" thickBot="1" x14ac:dyDescent="0.6">
      <c r="B68" s="35">
        <v>63</v>
      </c>
      <c r="C68" s="64"/>
      <c r="D68" s="64"/>
      <c r="E68" s="64"/>
      <c r="F68" s="64"/>
      <c r="G68" s="64"/>
      <c r="H68" s="21" t="str">
        <f t="shared" si="0"/>
        <v/>
      </c>
      <c r="I68" s="138" t="str">
        <f>_xlfn.XLOOKUP(H68,SheetData!$D$2:$D$13,SheetData!$E$2:$E$13,"")</f>
        <v/>
      </c>
      <c r="J68" s="64"/>
      <c r="K68" s="64"/>
      <c r="L68" s="139" t="str">
        <f t="shared" si="1"/>
        <v/>
      </c>
      <c r="M68" s="140" t="str">
        <f t="shared" si="2"/>
        <v/>
      </c>
      <c r="N68" s="141"/>
      <c r="O68" s="139" t="str">
        <f>_xlfn.XLOOKUP(M68,SheetData!$A$11:$A$19,SheetData!$B$11:$B$19,"")</f>
        <v/>
      </c>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row>
    <row r="69" spans="2:47" s="10" customFormat="1" ht="24.65" customHeight="1" thickBot="1" x14ac:dyDescent="0.6">
      <c r="B69" s="35">
        <v>64</v>
      </c>
      <c r="C69" s="64"/>
      <c r="D69" s="64"/>
      <c r="E69" s="64"/>
      <c r="F69" s="64"/>
      <c r="G69" s="64"/>
      <c r="H69" s="21" t="str">
        <f t="shared" si="0"/>
        <v/>
      </c>
      <c r="I69" s="138" t="str">
        <f>_xlfn.XLOOKUP(H69,SheetData!$D$2:$D$13,SheetData!$E$2:$E$13,"")</f>
        <v/>
      </c>
      <c r="J69" s="64"/>
      <c r="K69" s="64"/>
      <c r="L69" s="139" t="str">
        <f t="shared" si="1"/>
        <v/>
      </c>
      <c r="M69" s="140" t="str">
        <f t="shared" si="2"/>
        <v/>
      </c>
      <c r="N69" s="141"/>
      <c r="O69" s="139" t="str">
        <f>_xlfn.XLOOKUP(M69,SheetData!$A$11:$A$19,SheetData!$B$11:$B$19,"")</f>
        <v/>
      </c>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row>
    <row r="70" spans="2:47" s="10" customFormat="1" ht="24.65" customHeight="1" thickBot="1" x14ac:dyDescent="0.6">
      <c r="B70" s="35">
        <v>65</v>
      </c>
      <c r="C70" s="64"/>
      <c r="D70" s="64"/>
      <c r="E70" s="64"/>
      <c r="F70" s="64"/>
      <c r="G70" s="64"/>
      <c r="H70" s="21" t="str">
        <f t="shared" si="0"/>
        <v/>
      </c>
      <c r="I70" s="138" t="str">
        <f>_xlfn.XLOOKUP(H70,SheetData!$D$2:$D$13,SheetData!$E$2:$E$13,"")</f>
        <v/>
      </c>
      <c r="J70" s="64"/>
      <c r="K70" s="64"/>
      <c r="L70" s="139" t="str">
        <f t="shared" si="1"/>
        <v/>
      </c>
      <c r="M70" s="140" t="str">
        <f t="shared" si="2"/>
        <v/>
      </c>
      <c r="N70" s="141"/>
      <c r="O70" s="139" t="str">
        <f>_xlfn.XLOOKUP(M70,SheetData!$A$11:$A$19,SheetData!$B$11:$B$19,"")</f>
        <v/>
      </c>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row>
    <row r="71" spans="2:47" s="10" customFormat="1" ht="24.65" customHeight="1" thickBot="1" x14ac:dyDescent="0.6">
      <c r="B71" s="35">
        <v>66</v>
      </c>
      <c r="C71" s="64"/>
      <c r="D71" s="64"/>
      <c r="E71" s="64"/>
      <c r="F71" s="64"/>
      <c r="G71" s="64"/>
      <c r="H71" s="21" t="str">
        <f t="shared" ref="H71:H105" si="3">CONCATENATE(F71,G71)</f>
        <v/>
      </c>
      <c r="I71" s="138" t="str">
        <f>_xlfn.XLOOKUP(H71,SheetData!$D$2:$D$13,SheetData!$E$2:$E$13,"")</f>
        <v/>
      </c>
      <c r="J71" s="64"/>
      <c r="K71" s="64"/>
      <c r="L71" s="139" t="str">
        <f t="shared" ref="L71:L105" si="4">IF(J71&lt;&gt;"",(IF(J71&lt;50, "GREEN",IF(J71&gt;150,"RED",IF(K71="YES","RED","AMBER")))),"")</f>
        <v/>
      </c>
      <c r="M71" s="140" t="str">
        <f t="shared" ref="M71:M105" si="5">CONCATENATE(I71,L71)</f>
        <v/>
      </c>
      <c r="N71" s="141"/>
      <c r="O71" s="139" t="str">
        <f>_xlfn.XLOOKUP(M71,SheetData!$A$11:$A$19,SheetData!$B$11:$B$19,"")</f>
        <v/>
      </c>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row>
    <row r="72" spans="2:47" s="10" customFormat="1" ht="24.65" customHeight="1" thickBot="1" x14ac:dyDescent="0.6">
      <c r="B72" s="35">
        <v>67</v>
      </c>
      <c r="C72" s="64"/>
      <c r="D72" s="64"/>
      <c r="E72" s="64"/>
      <c r="F72" s="64"/>
      <c r="G72" s="64"/>
      <c r="H72" s="21" t="str">
        <f t="shared" si="3"/>
        <v/>
      </c>
      <c r="I72" s="138" t="str">
        <f>_xlfn.XLOOKUP(H72,SheetData!$D$2:$D$13,SheetData!$E$2:$E$13,"")</f>
        <v/>
      </c>
      <c r="J72" s="64"/>
      <c r="K72" s="64"/>
      <c r="L72" s="139" t="str">
        <f t="shared" si="4"/>
        <v/>
      </c>
      <c r="M72" s="140" t="str">
        <f t="shared" si="5"/>
        <v/>
      </c>
      <c r="N72" s="141"/>
      <c r="O72" s="139" t="str">
        <f>_xlfn.XLOOKUP(M72,SheetData!$A$11:$A$19,SheetData!$B$11:$B$19,"")</f>
        <v/>
      </c>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row>
    <row r="73" spans="2:47" s="10" customFormat="1" ht="24.65" customHeight="1" thickBot="1" x14ac:dyDescent="0.6">
      <c r="B73" s="35">
        <v>68</v>
      </c>
      <c r="C73" s="64"/>
      <c r="D73" s="64"/>
      <c r="E73" s="64"/>
      <c r="F73" s="64"/>
      <c r="G73" s="64"/>
      <c r="H73" s="21" t="str">
        <f t="shared" si="3"/>
        <v/>
      </c>
      <c r="I73" s="138" t="str">
        <f>_xlfn.XLOOKUP(H73,SheetData!$D$2:$D$13,SheetData!$E$2:$E$13,"")</f>
        <v/>
      </c>
      <c r="J73" s="64"/>
      <c r="K73" s="64"/>
      <c r="L73" s="139" t="str">
        <f t="shared" si="4"/>
        <v/>
      </c>
      <c r="M73" s="140" t="str">
        <f t="shared" si="5"/>
        <v/>
      </c>
      <c r="N73" s="141"/>
      <c r="O73" s="139" t="str">
        <f>_xlfn.XLOOKUP(M73,SheetData!$A$11:$A$19,SheetData!$B$11:$B$19,"")</f>
        <v/>
      </c>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row>
    <row r="74" spans="2:47" s="10" customFormat="1" ht="24.65" customHeight="1" thickBot="1" x14ac:dyDescent="0.6">
      <c r="B74" s="35">
        <v>69</v>
      </c>
      <c r="C74" s="64"/>
      <c r="D74" s="64"/>
      <c r="E74" s="64"/>
      <c r="F74" s="64"/>
      <c r="G74" s="64"/>
      <c r="H74" s="21" t="str">
        <f t="shared" si="3"/>
        <v/>
      </c>
      <c r="I74" s="138" t="str">
        <f>_xlfn.XLOOKUP(H74,SheetData!$D$2:$D$13,SheetData!$E$2:$E$13,"")</f>
        <v/>
      </c>
      <c r="J74" s="64"/>
      <c r="K74" s="64"/>
      <c r="L74" s="139" t="str">
        <f t="shared" si="4"/>
        <v/>
      </c>
      <c r="M74" s="140" t="str">
        <f t="shared" si="5"/>
        <v/>
      </c>
      <c r="N74" s="141"/>
      <c r="O74" s="139" t="str">
        <f>_xlfn.XLOOKUP(M74,SheetData!$A$11:$A$19,SheetData!$B$11:$B$19,"")</f>
        <v/>
      </c>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row>
    <row r="75" spans="2:47" s="10" customFormat="1" ht="24.65" customHeight="1" thickBot="1" x14ac:dyDescent="0.6">
      <c r="B75" s="35">
        <v>70</v>
      </c>
      <c r="C75" s="64"/>
      <c r="D75" s="64"/>
      <c r="E75" s="64"/>
      <c r="F75" s="64"/>
      <c r="G75" s="64"/>
      <c r="H75" s="21" t="str">
        <f t="shared" si="3"/>
        <v/>
      </c>
      <c r="I75" s="138" t="str">
        <f>_xlfn.XLOOKUP(H75,SheetData!$D$2:$D$13,SheetData!$E$2:$E$13,"")</f>
        <v/>
      </c>
      <c r="J75" s="64"/>
      <c r="K75" s="64"/>
      <c r="L75" s="139" t="str">
        <f t="shared" si="4"/>
        <v/>
      </c>
      <c r="M75" s="140" t="str">
        <f t="shared" si="5"/>
        <v/>
      </c>
      <c r="N75" s="141"/>
      <c r="O75" s="139" t="str">
        <f>_xlfn.XLOOKUP(M75,SheetData!$A$11:$A$19,SheetData!$B$11:$B$19,"")</f>
        <v/>
      </c>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row>
    <row r="76" spans="2:47" s="10" customFormat="1" ht="24.65" customHeight="1" thickBot="1" x14ac:dyDescent="0.6">
      <c r="B76" s="35">
        <v>71</v>
      </c>
      <c r="C76" s="64"/>
      <c r="D76" s="64"/>
      <c r="E76" s="64"/>
      <c r="F76" s="64"/>
      <c r="G76" s="64"/>
      <c r="H76" s="21" t="str">
        <f t="shared" si="3"/>
        <v/>
      </c>
      <c r="I76" s="138" t="str">
        <f>_xlfn.XLOOKUP(H76,SheetData!$D$2:$D$13,SheetData!$E$2:$E$13,"")</f>
        <v/>
      </c>
      <c r="J76" s="64"/>
      <c r="K76" s="64"/>
      <c r="L76" s="139" t="str">
        <f t="shared" si="4"/>
        <v/>
      </c>
      <c r="M76" s="140" t="str">
        <f t="shared" si="5"/>
        <v/>
      </c>
      <c r="N76" s="141"/>
      <c r="O76" s="139" t="str">
        <f>_xlfn.XLOOKUP(M76,SheetData!$A$11:$A$19,SheetData!$B$11:$B$19,"")</f>
        <v/>
      </c>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row>
    <row r="77" spans="2:47" s="10" customFormat="1" ht="24.65" customHeight="1" thickBot="1" x14ac:dyDescent="0.6">
      <c r="B77" s="35">
        <v>72</v>
      </c>
      <c r="C77" s="64"/>
      <c r="D77" s="64"/>
      <c r="E77" s="64"/>
      <c r="F77" s="64"/>
      <c r="G77" s="64"/>
      <c r="H77" s="21" t="str">
        <f t="shared" si="3"/>
        <v/>
      </c>
      <c r="I77" s="138" t="str">
        <f>_xlfn.XLOOKUP(H77,SheetData!$D$2:$D$13,SheetData!$E$2:$E$13,"")</f>
        <v/>
      </c>
      <c r="J77" s="64"/>
      <c r="K77" s="64"/>
      <c r="L77" s="139" t="str">
        <f t="shared" si="4"/>
        <v/>
      </c>
      <c r="M77" s="140" t="str">
        <f t="shared" si="5"/>
        <v/>
      </c>
      <c r="N77" s="141"/>
      <c r="O77" s="139" t="str">
        <f>_xlfn.XLOOKUP(M77,SheetData!$A$11:$A$19,SheetData!$B$11:$B$19,"")</f>
        <v/>
      </c>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row>
    <row r="78" spans="2:47" s="10" customFormat="1" ht="24.65" customHeight="1" thickBot="1" x14ac:dyDescent="0.6">
      <c r="B78" s="35">
        <v>73</v>
      </c>
      <c r="C78" s="64"/>
      <c r="D78" s="64"/>
      <c r="E78" s="64"/>
      <c r="F78" s="64"/>
      <c r="G78" s="64"/>
      <c r="H78" s="21" t="str">
        <f t="shared" si="3"/>
        <v/>
      </c>
      <c r="I78" s="138" t="str">
        <f>_xlfn.XLOOKUP(H78,SheetData!$D$2:$D$13,SheetData!$E$2:$E$13,"")</f>
        <v/>
      </c>
      <c r="J78" s="64"/>
      <c r="K78" s="64"/>
      <c r="L78" s="139" t="str">
        <f t="shared" si="4"/>
        <v/>
      </c>
      <c r="M78" s="140" t="str">
        <f t="shared" si="5"/>
        <v/>
      </c>
      <c r="N78" s="141"/>
      <c r="O78" s="139" t="str">
        <f>_xlfn.XLOOKUP(M78,SheetData!$A$11:$A$19,SheetData!$B$11:$B$19,"")</f>
        <v/>
      </c>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row>
    <row r="79" spans="2:47" s="10" customFormat="1" ht="24.65" customHeight="1" thickBot="1" x14ac:dyDescent="0.6">
      <c r="B79" s="35">
        <v>74</v>
      </c>
      <c r="C79" s="64"/>
      <c r="D79" s="64"/>
      <c r="E79" s="64"/>
      <c r="F79" s="64"/>
      <c r="G79" s="64"/>
      <c r="H79" s="21" t="str">
        <f t="shared" si="3"/>
        <v/>
      </c>
      <c r="I79" s="138" t="str">
        <f>_xlfn.XLOOKUP(H79,SheetData!$D$2:$D$13,SheetData!$E$2:$E$13,"")</f>
        <v/>
      </c>
      <c r="J79" s="64"/>
      <c r="K79" s="64"/>
      <c r="L79" s="139" t="str">
        <f t="shared" si="4"/>
        <v/>
      </c>
      <c r="M79" s="140" t="str">
        <f t="shared" si="5"/>
        <v/>
      </c>
      <c r="N79" s="141"/>
      <c r="O79" s="139" t="str">
        <f>_xlfn.XLOOKUP(M79,SheetData!$A$11:$A$19,SheetData!$B$11:$B$19,"")</f>
        <v/>
      </c>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row>
    <row r="80" spans="2:47" s="10" customFormat="1" ht="24.65" customHeight="1" thickBot="1" x14ac:dyDescent="0.6">
      <c r="B80" s="35">
        <v>75</v>
      </c>
      <c r="C80" s="64"/>
      <c r="D80" s="64"/>
      <c r="E80" s="64"/>
      <c r="F80" s="64"/>
      <c r="G80" s="64"/>
      <c r="H80" s="21" t="str">
        <f t="shared" si="3"/>
        <v/>
      </c>
      <c r="I80" s="138" t="str">
        <f>_xlfn.XLOOKUP(H80,SheetData!$D$2:$D$13,SheetData!$E$2:$E$13,"")</f>
        <v/>
      </c>
      <c r="J80" s="64"/>
      <c r="K80" s="64"/>
      <c r="L80" s="139" t="str">
        <f t="shared" si="4"/>
        <v/>
      </c>
      <c r="M80" s="140" t="str">
        <f t="shared" si="5"/>
        <v/>
      </c>
      <c r="N80" s="141"/>
      <c r="O80" s="139" t="str">
        <f>_xlfn.XLOOKUP(M80,SheetData!$A$11:$A$19,SheetData!$B$11:$B$19,"")</f>
        <v/>
      </c>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row>
    <row r="81" spans="2:47" s="10" customFormat="1" ht="24.65" customHeight="1" thickBot="1" x14ac:dyDescent="0.6">
      <c r="B81" s="35">
        <v>76</v>
      </c>
      <c r="C81" s="64"/>
      <c r="D81" s="64"/>
      <c r="E81" s="64"/>
      <c r="F81" s="64"/>
      <c r="G81" s="64"/>
      <c r="H81" s="21" t="str">
        <f t="shared" si="3"/>
        <v/>
      </c>
      <c r="I81" s="138" t="str">
        <f>_xlfn.XLOOKUP(H81,SheetData!$D$2:$D$13,SheetData!$E$2:$E$13,"")</f>
        <v/>
      </c>
      <c r="J81" s="64"/>
      <c r="K81" s="64"/>
      <c r="L81" s="139" t="str">
        <f t="shared" si="4"/>
        <v/>
      </c>
      <c r="M81" s="140" t="str">
        <f t="shared" si="5"/>
        <v/>
      </c>
      <c r="N81" s="141"/>
      <c r="O81" s="139" t="str">
        <f>_xlfn.XLOOKUP(M81,SheetData!$A$11:$A$19,SheetData!$B$11:$B$19,"")</f>
        <v/>
      </c>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row>
    <row r="82" spans="2:47" s="10" customFormat="1" ht="24.65" customHeight="1" thickBot="1" x14ac:dyDescent="0.6">
      <c r="B82" s="35">
        <v>77</v>
      </c>
      <c r="C82" s="64"/>
      <c r="D82" s="64"/>
      <c r="E82" s="64"/>
      <c r="F82" s="64"/>
      <c r="G82" s="64"/>
      <c r="H82" s="21" t="str">
        <f t="shared" si="3"/>
        <v/>
      </c>
      <c r="I82" s="138" t="str">
        <f>_xlfn.XLOOKUP(H82,SheetData!$D$2:$D$13,SheetData!$E$2:$E$13,"")</f>
        <v/>
      </c>
      <c r="J82" s="64"/>
      <c r="K82" s="64"/>
      <c r="L82" s="139" t="str">
        <f t="shared" si="4"/>
        <v/>
      </c>
      <c r="M82" s="140" t="str">
        <f t="shared" si="5"/>
        <v/>
      </c>
      <c r="N82" s="141"/>
      <c r="O82" s="139" t="str">
        <f>_xlfn.XLOOKUP(M82,SheetData!$A$11:$A$19,SheetData!$B$11:$B$19,"")</f>
        <v/>
      </c>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row>
    <row r="83" spans="2:47" s="10" customFormat="1" ht="24.65" customHeight="1" thickBot="1" x14ac:dyDescent="0.6">
      <c r="B83" s="35">
        <v>78</v>
      </c>
      <c r="C83" s="64"/>
      <c r="D83" s="64"/>
      <c r="E83" s="64"/>
      <c r="F83" s="64"/>
      <c r="G83" s="64"/>
      <c r="H83" s="21" t="str">
        <f t="shared" si="3"/>
        <v/>
      </c>
      <c r="I83" s="138" t="str">
        <f>_xlfn.XLOOKUP(H83,SheetData!$D$2:$D$13,SheetData!$E$2:$E$13,"")</f>
        <v/>
      </c>
      <c r="J83" s="64"/>
      <c r="K83" s="64"/>
      <c r="L83" s="139" t="str">
        <f t="shared" si="4"/>
        <v/>
      </c>
      <c r="M83" s="140" t="str">
        <f t="shared" si="5"/>
        <v/>
      </c>
      <c r="N83" s="141"/>
      <c r="O83" s="139" t="str">
        <f>_xlfn.XLOOKUP(M83,SheetData!$A$11:$A$19,SheetData!$B$11:$B$19,"")</f>
        <v/>
      </c>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row>
    <row r="84" spans="2:47" s="10" customFormat="1" ht="24.65" customHeight="1" thickBot="1" x14ac:dyDescent="0.6">
      <c r="B84" s="35">
        <v>79</v>
      </c>
      <c r="C84" s="64"/>
      <c r="D84" s="64"/>
      <c r="E84" s="64"/>
      <c r="F84" s="64"/>
      <c r="G84" s="64"/>
      <c r="H84" s="21" t="str">
        <f t="shared" si="3"/>
        <v/>
      </c>
      <c r="I84" s="138" t="str">
        <f>_xlfn.XLOOKUP(H84,SheetData!$D$2:$D$13,SheetData!$E$2:$E$13,"")</f>
        <v/>
      </c>
      <c r="J84" s="64"/>
      <c r="K84" s="64"/>
      <c r="L84" s="139" t="str">
        <f t="shared" si="4"/>
        <v/>
      </c>
      <c r="M84" s="140" t="str">
        <f t="shared" si="5"/>
        <v/>
      </c>
      <c r="N84" s="141"/>
      <c r="O84" s="139" t="str">
        <f>_xlfn.XLOOKUP(M84,SheetData!$A$11:$A$19,SheetData!$B$11:$B$19,"")</f>
        <v/>
      </c>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row>
    <row r="85" spans="2:47" s="10" customFormat="1" ht="24.65" customHeight="1" thickBot="1" x14ac:dyDescent="0.6">
      <c r="B85" s="35">
        <v>80</v>
      </c>
      <c r="C85" s="64"/>
      <c r="D85" s="64"/>
      <c r="E85" s="64"/>
      <c r="F85" s="64"/>
      <c r="G85" s="64"/>
      <c r="H85" s="21" t="str">
        <f t="shared" si="3"/>
        <v/>
      </c>
      <c r="I85" s="138" t="str">
        <f>_xlfn.XLOOKUP(H85,SheetData!$D$2:$D$13,SheetData!$E$2:$E$13,"")</f>
        <v/>
      </c>
      <c r="J85" s="64"/>
      <c r="K85" s="64"/>
      <c r="L85" s="139" t="str">
        <f t="shared" si="4"/>
        <v/>
      </c>
      <c r="M85" s="140" t="str">
        <f t="shared" si="5"/>
        <v/>
      </c>
      <c r="N85" s="141"/>
      <c r="O85" s="139" t="str">
        <f>_xlfn.XLOOKUP(M85,SheetData!$A$11:$A$19,SheetData!$B$11:$B$19,"")</f>
        <v/>
      </c>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row>
    <row r="86" spans="2:47" s="10" customFormat="1" ht="24.65" customHeight="1" thickBot="1" x14ac:dyDescent="0.6">
      <c r="B86" s="35">
        <v>81</v>
      </c>
      <c r="C86" s="64"/>
      <c r="D86" s="64"/>
      <c r="E86" s="64"/>
      <c r="F86" s="64"/>
      <c r="G86" s="64"/>
      <c r="H86" s="21" t="str">
        <f t="shared" si="3"/>
        <v/>
      </c>
      <c r="I86" s="138" t="str">
        <f>_xlfn.XLOOKUP(H86,SheetData!$D$2:$D$13,SheetData!$E$2:$E$13,"")</f>
        <v/>
      </c>
      <c r="J86" s="64"/>
      <c r="K86" s="64"/>
      <c r="L86" s="139" t="str">
        <f t="shared" si="4"/>
        <v/>
      </c>
      <c r="M86" s="140" t="str">
        <f t="shared" si="5"/>
        <v/>
      </c>
      <c r="N86" s="141"/>
      <c r="O86" s="139" t="str">
        <f>_xlfn.XLOOKUP(M86,SheetData!$A$11:$A$19,SheetData!$B$11:$B$19,"")</f>
        <v/>
      </c>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row>
    <row r="87" spans="2:47" s="10" customFormat="1" ht="24.65" customHeight="1" thickBot="1" x14ac:dyDescent="0.6">
      <c r="B87" s="35">
        <v>82</v>
      </c>
      <c r="C87" s="64"/>
      <c r="D87" s="64"/>
      <c r="E87" s="64"/>
      <c r="F87" s="64"/>
      <c r="G87" s="64"/>
      <c r="H87" s="21" t="str">
        <f t="shared" si="3"/>
        <v/>
      </c>
      <c r="I87" s="138" t="str">
        <f>_xlfn.XLOOKUP(H87,SheetData!$D$2:$D$13,SheetData!$E$2:$E$13,"")</f>
        <v/>
      </c>
      <c r="J87" s="64"/>
      <c r="K87" s="64"/>
      <c r="L87" s="139" t="str">
        <f t="shared" si="4"/>
        <v/>
      </c>
      <c r="M87" s="140" t="str">
        <f t="shared" si="5"/>
        <v/>
      </c>
      <c r="N87" s="141"/>
      <c r="O87" s="139" t="str">
        <f>_xlfn.XLOOKUP(M87,SheetData!$A$11:$A$19,SheetData!$B$11:$B$19,"")</f>
        <v/>
      </c>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row>
    <row r="88" spans="2:47" s="10" customFormat="1" ht="24.65" customHeight="1" thickBot="1" x14ac:dyDescent="0.6">
      <c r="B88" s="35">
        <v>83</v>
      </c>
      <c r="C88" s="64"/>
      <c r="D88" s="64"/>
      <c r="E88" s="64"/>
      <c r="F88" s="64"/>
      <c r="G88" s="64"/>
      <c r="H88" s="21" t="str">
        <f t="shared" si="3"/>
        <v/>
      </c>
      <c r="I88" s="138" t="str">
        <f>_xlfn.XLOOKUP(H88,SheetData!$D$2:$D$13,SheetData!$E$2:$E$13,"")</f>
        <v/>
      </c>
      <c r="J88" s="64"/>
      <c r="K88" s="64"/>
      <c r="L88" s="139" t="str">
        <f t="shared" si="4"/>
        <v/>
      </c>
      <c r="M88" s="140" t="str">
        <f t="shared" si="5"/>
        <v/>
      </c>
      <c r="N88" s="141"/>
      <c r="O88" s="139" t="str">
        <f>_xlfn.XLOOKUP(M88,SheetData!$A$11:$A$19,SheetData!$B$11:$B$19,"")</f>
        <v/>
      </c>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row>
    <row r="89" spans="2:47" s="10" customFormat="1" ht="24.65" customHeight="1" thickBot="1" x14ac:dyDescent="0.6">
      <c r="B89" s="35">
        <v>84</v>
      </c>
      <c r="C89" s="64"/>
      <c r="D89" s="64"/>
      <c r="E89" s="64"/>
      <c r="F89" s="64"/>
      <c r="G89" s="64"/>
      <c r="H89" s="21" t="str">
        <f t="shared" si="3"/>
        <v/>
      </c>
      <c r="I89" s="138" t="str">
        <f>_xlfn.XLOOKUP(H89,SheetData!$D$2:$D$13,SheetData!$E$2:$E$13,"")</f>
        <v/>
      </c>
      <c r="J89" s="64"/>
      <c r="K89" s="64"/>
      <c r="L89" s="139" t="str">
        <f t="shared" si="4"/>
        <v/>
      </c>
      <c r="M89" s="140" t="str">
        <f t="shared" si="5"/>
        <v/>
      </c>
      <c r="N89" s="141"/>
      <c r="O89" s="139" t="str">
        <f>_xlfn.XLOOKUP(M89,SheetData!$A$11:$A$19,SheetData!$B$11:$B$19,"")</f>
        <v/>
      </c>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row>
    <row r="90" spans="2:47" s="10" customFormat="1" ht="24.65" customHeight="1" thickBot="1" x14ac:dyDescent="0.6">
      <c r="B90" s="35">
        <v>85</v>
      </c>
      <c r="C90" s="64"/>
      <c r="D90" s="64"/>
      <c r="E90" s="64"/>
      <c r="F90" s="64"/>
      <c r="G90" s="64"/>
      <c r="H90" s="21" t="str">
        <f t="shared" si="3"/>
        <v/>
      </c>
      <c r="I90" s="138" t="str">
        <f>_xlfn.XLOOKUP(H90,SheetData!$D$2:$D$13,SheetData!$E$2:$E$13,"")</f>
        <v/>
      </c>
      <c r="J90" s="64"/>
      <c r="K90" s="64"/>
      <c r="L90" s="139" t="str">
        <f t="shared" si="4"/>
        <v/>
      </c>
      <c r="M90" s="140" t="str">
        <f t="shared" si="5"/>
        <v/>
      </c>
      <c r="N90" s="141"/>
      <c r="O90" s="139" t="str">
        <f>_xlfn.XLOOKUP(M90,SheetData!$A$11:$A$19,SheetData!$B$11:$B$19,"")</f>
        <v/>
      </c>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row>
    <row r="91" spans="2:47" s="10" customFormat="1" ht="24.65" customHeight="1" thickBot="1" x14ac:dyDescent="0.6">
      <c r="B91" s="35">
        <v>86</v>
      </c>
      <c r="C91" s="64"/>
      <c r="D91" s="64"/>
      <c r="E91" s="64"/>
      <c r="F91" s="64"/>
      <c r="G91" s="64"/>
      <c r="H91" s="21" t="str">
        <f t="shared" si="3"/>
        <v/>
      </c>
      <c r="I91" s="138" t="str">
        <f>_xlfn.XLOOKUP(H91,SheetData!$D$2:$D$13,SheetData!$E$2:$E$13,"")</f>
        <v/>
      </c>
      <c r="J91" s="64"/>
      <c r="K91" s="64"/>
      <c r="L91" s="139" t="str">
        <f t="shared" si="4"/>
        <v/>
      </c>
      <c r="M91" s="140" t="str">
        <f t="shared" si="5"/>
        <v/>
      </c>
      <c r="N91" s="141"/>
      <c r="O91" s="139" t="str">
        <f>_xlfn.XLOOKUP(M91,SheetData!$A$11:$A$19,SheetData!$B$11:$B$19,"")</f>
        <v/>
      </c>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6"/>
    </row>
    <row r="92" spans="2:47" s="10" customFormat="1" ht="24.65" customHeight="1" thickBot="1" x14ac:dyDescent="0.6">
      <c r="B92" s="35">
        <v>87</v>
      </c>
      <c r="C92" s="64"/>
      <c r="D92" s="64"/>
      <c r="E92" s="64"/>
      <c r="F92" s="64"/>
      <c r="G92" s="64"/>
      <c r="H92" s="21" t="str">
        <f t="shared" si="3"/>
        <v/>
      </c>
      <c r="I92" s="138" t="str">
        <f>_xlfn.XLOOKUP(H92,SheetData!$D$2:$D$13,SheetData!$E$2:$E$13,"")</f>
        <v/>
      </c>
      <c r="J92" s="64"/>
      <c r="K92" s="64"/>
      <c r="L92" s="139" t="str">
        <f t="shared" si="4"/>
        <v/>
      </c>
      <c r="M92" s="140" t="str">
        <f t="shared" si="5"/>
        <v/>
      </c>
      <c r="N92" s="141"/>
      <c r="O92" s="139" t="str">
        <f>_xlfn.XLOOKUP(M92,SheetData!$A$11:$A$19,SheetData!$B$11:$B$19,"")</f>
        <v/>
      </c>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row>
    <row r="93" spans="2:47" s="10" customFormat="1" ht="24.65" customHeight="1" thickBot="1" x14ac:dyDescent="0.6">
      <c r="B93" s="35">
        <v>88</v>
      </c>
      <c r="C93" s="64"/>
      <c r="D93" s="64"/>
      <c r="E93" s="64"/>
      <c r="F93" s="64"/>
      <c r="G93" s="64"/>
      <c r="H93" s="21" t="str">
        <f t="shared" si="3"/>
        <v/>
      </c>
      <c r="I93" s="138" t="str">
        <f>_xlfn.XLOOKUP(H93,SheetData!$D$2:$D$13,SheetData!$E$2:$E$13,"")</f>
        <v/>
      </c>
      <c r="J93" s="64"/>
      <c r="K93" s="64"/>
      <c r="L93" s="139" t="str">
        <f t="shared" si="4"/>
        <v/>
      </c>
      <c r="M93" s="140" t="str">
        <f t="shared" si="5"/>
        <v/>
      </c>
      <c r="N93" s="141"/>
      <c r="O93" s="139" t="str">
        <f>_xlfn.XLOOKUP(M93,SheetData!$A$11:$A$19,SheetData!$B$11:$B$19,"")</f>
        <v/>
      </c>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row>
    <row r="94" spans="2:47" s="10" customFormat="1" ht="24.65" customHeight="1" thickBot="1" x14ac:dyDescent="0.6">
      <c r="B94" s="35">
        <v>89</v>
      </c>
      <c r="C94" s="64"/>
      <c r="D94" s="64"/>
      <c r="E94" s="64"/>
      <c r="F94" s="64"/>
      <c r="G94" s="64"/>
      <c r="H94" s="21" t="str">
        <f t="shared" si="3"/>
        <v/>
      </c>
      <c r="I94" s="138" t="str">
        <f>_xlfn.XLOOKUP(H94,SheetData!$D$2:$D$13,SheetData!$E$2:$E$13,"")</f>
        <v/>
      </c>
      <c r="J94" s="64"/>
      <c r="K94" s="64"/>
      <c r="L94" s="139" t="str">
        <f t="shared" si="4"/>
        <v/>
      </c>
      <c r="M94" s="140" t="str">
        <f t="shared" si="5"/>
        <v/>
      </c>
      <c r="N94" s="141"/>
      <c r="O94" s="139" t="str">
        <f>_xlfn.XLOOKUP(M94,SheetData!$A$11:$A$19,SheetData!$B$11:$B$19,"")</f>
        <v/>
      </c>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row>
    <row r="95" spans="2:47" s="10" customFormat="1" ht="24.65" customHeight="1" thickBot="1" x14ac:dyDescent="0.6">
      <c r="B95" s="35">
        <v>90</v>
      </c>
      <c r="C95" s="64"/>
      <c r="D95" s="64"/>
      <c r="E95" s="64"/>
      <c r="F95" s="64"/>
      <c r="G95" s="64"/>
      <c r="H95" s="21" t="str">
        <f t="shared" si="3"/>
        <v/>
      </c>
      <c r="I95" s="138" t="str">
        <f>_xlfn.XLOOKUP(H95,SheetData!$D$2:$D$13,SheetData!$E$2:$E$13,"")</f>
        <v/>
      </c>
      <c r="J95" s="64"/>
      <c r="K95" s="64"/>
      <c r="L95" s="139" t="str">
        <f t="shared" si="4"/>
        <v/>
      </c>
      <c r="M95" s="140" t="str">
        <f t="shared" si="5"/>
        <v/>
      </c>
      <c r="N95" s="141"/>
      <c r="O95" s="139" t="str">
        <f>_xlfn.XLOOKUP(M95,SheetData!$A$11:$A$19,SheetData!$B$11:$B$19,"")</f>
        <v/>
      </c>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row>
    <row r="96" spans="2:47" s="10" customFormat="1" ht="24.65" customHeight="1" thickBot="1" x14ac:dyDescent="0.6">
      <c r="B96" s="35">
        <v>91</v>
      </c>
      <c r="C96" s="64"/>
      <c r="D96" s="64"/>
      <c r="E96" s="64"/>
      <c r="F96" s="64"/>
      <c r="G96" s="64"/>
      <c r="H96" s="21" t="str">
        <f t="shared" si="3"/>
        <v/>
      </c>
      <c r="I96" s="138" t="str">
        <f>_xlfn.XLOOKUP(H96,SheetData!$D$2:$D$13,SheetData!$E$2:$E$13,"")</f>
        <v/>
      </c>
      <c r="J96" s="64"/>
      <c r="K96" s="64"/>
      <c r="L96" s="139" t="str">
        <f t="shared" si="4"/>
        <v/>
      </c>
      <c r="M96" s="140" t="str">
        <f t="shared" si="5"/>
        <v/>
      </c>
      <c r="N96" s="141"/>
      <c r="O96" s="139" t="str">
        <f>_xlfn.XLOOKUP(M96,SheetData!$A$11:$A$19,SheetData!$B$11:$B$19,"")</f>
        <v/>
      </c>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row>
    <row r="97" spans="2:47" s="10" customFormat="1" ht="24.65" customHeight="1" thickBot="1" x14ac:dyDescent="0.6">
      <c r="B97" s="35">
        <v>92</v>
      </c>
      <c r="C97" s="64"/>
      <c r="D97" s="64"/>
      <c r="E97" s="64"/>
      <c r="F97" s="64"/>
      <c r="G97" s="64"/>
      <c r="H97" s="21" t="str">
        <f t="shared" si="3"/>
        <v/>
      </c>
      <c r="I97" s="138" t="str">
        <f>_xlfn.XLOOKUP(H97,SheetData!$D$2:$D$13,SheetData!$E$2:$E$13,"")</f>
        <v/>
      </c>
      <c r="J97" s="64"/>
      <c r="K97" s="64"/>
      <c r="L97" s="139" t="str">
        <f t="shared" si="4"/>
        <v/>
      </c>
      <c r="M97" s="140" t="str">
        <f t="shared" si="5"/>
        <v/>
      </c>
      <c r="N97" s="141"/>
      <c r="O97" s="139" t="str">
        <f>_xlfn.XLOOKUP(M97,SheetData!$A$11:$A$19,SheetData!$B$11:$B$19,"")</f>
        <v/>
      </c>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row>
    <row r="98" spans="2:47" s="10" customFormat="1" ht="24.65" customHeight="1" thickBot="1" x14ac:dyDescent="0.6">
      <c r="B98" s="35">
        <v>93</v>
      </c>
      <c r="C98" s="64"/>
      <c r="D98" s="64"/>
      <c r="E98" s="64"/>
      <c r="F98" s="64"/>
      <c r="G98" s="64"/>
      <c r="H98" s="21" t="str">
        <f t="shared" si="3"/>
        <v/>
      </c>
      <c r="I98" s="138" t="str">
        <f>_xlfn.XLOOKUP(H98,SheetData!$D$2:$D$13,SheetData!$E$2:$E$13,"")</f>
        <v/>
      </c>
      <c r="J98" s="64"/>
      <c r="K98" s="64"/>
      <c r="L98" s="139" t="str">
        <f t="shared" si="4"/>
        <v/>
      </c>
      <c r="M98" s="140" t="str">
        <f t="shared" si="5"/>
        <v/>
      </c>
      <c r="N98" s="141"/>
      <c r="O98" s="139" t="str">
        <f>_xlfn.XLOOKUP(M98,SheetData!$A$11:$A$19,SheetData!$B$11:$B$19,"")</f>
        <v/>
      </c>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row>
    <row r="99" spans="2:47" s="10" customFormat="1" ht="24.65" customHeight="1" thickBot="1" x14ac:dyDescent="0.6">
      <c r="B99" s="35">
        <v>94</v>
      </c>
      <c r="C99" s="64"/>
      <c r="D99" s="64"/>
      <c r="E99" s="64"/>
      <c r="F99" s="64"/>
      <c r="G99" s="64"/>
      <c r="H99" s="21" t="str">
        <f t="shared" si="3"/>
        <v/>
      </c>
      <c r="I99" s="138" t="str">
        <f>_xlfn.XLOOKUP(H99,SheetData!$D$2:$D$13,SheetData!$E$2:$E$13,"")</f>
        <v/>
      </c>
      <c r="J99" s="64"/>
      <c r="K99" s="64"/>
      <c r="L99" s="139" t="str">
        <f t="shared" si="4"/>
        <v/>
      </c>
      <c r="M99" s="140" t="str">
        <f t="shared" si="5"/>
        <v/>
      </c>
      <c r="N99" s="141"/>
      <c r="O99" s="139" t="str">
        <f>_xlfn.XLOOKUP(M99,SheetData!$A$11:$A$19,SheetData!$B$11:$B$19,"")</f>
        <v/>
      </c>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c r="AQ99" s="136"/>
      <c r="AR99" s="136"/>
      <c r="AS99" s="136"/>
      <c r="AT99" s="136"/>
      <c r="AU99" s="136"/>
    </row>
    <row r="100" spans="2:47" s="10" customFormat="1" ht="24.65" customHeight="1" thickBot="1" x14ac:dyDescent="0.6">
      <c r="B100" s="35">
        <v>95</v>
      </c>
      <c r="C100" s="64"/>
      <c r="D100" s="64"/>
      <c r="E100" s="64"/>
      <c r="F100" s="64"/>
      <c r="G100" s="64"/>
      <c r="H100" s="21" t="str">
        <f t="shared" si="3"/>
        <v/>
      </c>
      <c r="I100" s="138" t="str">
        <f>_xlfn.XLOOKUP(H100,SheetData!$D$2:$D$13,SheetData!$E$2:$E$13,"")</f>
        <v/>
      </c>
      <c r="J100" s="64"/>
      <c r="K100" s="64"/>
      <c r="L100" s="139" t="str">
        <f t="shared" si="4"/>
        <v/>
      </c>
      <c r="M100" s="140" t="str">
        <f t="shared" si="5"/>
        <v/>
      </c>
      <c r="N100" s="141"/>
      <c r="O100" s="139" t="str">
        <f>_xlfn.XLOOKUP(M100,SheetData!$A$11:$A$19,SheetData!$B$11:$B$19,"")</f>
        <v/>
      </c>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c r="AR100" s="136"/>
      <c r="AS100" s="136"/>
      <c r="AT100" s="136"/>
      <c r="AU100" s="136"/>
    </row>
    <row r="101" spans="2:47" s="10" customFormat="1" ht="24.65" customHeight="1" thickBot="1" x14ac:dyDescent="0.6">
      <c r="B101" s="35">
        <v>96</v>
      </c>
      <c r="C101" s="64"/>
      <c r="D101" s="64"/>
      <c r="E101" s="64"/>
      <c r="F101" s="64"/>
      <c r="G101" s="64"/>
      <c r="H101" s="21" t="str">
        <f t="shared" si="3"/>
        <v/>
      </c>
      <c r="I101" s="138" t="str">
        <f>_xlfn.XLOOKUP(H101,SheetData!$D$2:$D$13,SheetData!$E$2:$E$13,"")</f>
        <v/>
      </c>
      <c r="J101" s="64"/>
      <c r="K101" s="64"/>
      <c r="L101" s="139" t="str">
        <f t="shared" si="4"/>
        <v/>
      </c>
      <c r="M101" s="140" t="str">
        <f t="shared" si="5"/>
        <v/>
      </c>
      <c r="N101" s="141"/>
      <c r="O101" s="139" t="str">
        <f>_xlfn.XLOOKUP(M101,SheetData!$A$11:$A$19,SheetData!$B$11:$B$19,"")</f>
        <v/>
      </c>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c r="AR101" s="136"/>
      <c r="AS101" s="136"/>
      <c r="AT101" s="136"/>
      <c r="AU101" s="136"/>
    </row>
    <row r="102" spans="2:47" s="10" customFormat="1" ht="24.65" customHeight="1" thickBot="1" x14ac:dyDescent="0.6">
      <c r="B102" s="35">
        <v>97</v>
      </c>
      <c r="C102" s="64"/>
      <c r="D102" s="64"/>
      <c r="E102" s="64"/>
      <c r="F102" s="64"/>
      <c r="G102" s="64"/>
      <c r="H102" s="21" t="str">
        <f t="shared" si="3"/>
        <v/>
      </c>
      <c r="I102" s="138" t="str">
        <f>_xlfn.XLOOKUP(H102,SheetData!$D$2:$D$13,SheetData!$E$2:$E$13,"")</f>
        <v/>
      </c>
      <c r="J102" s="64"/>
      <c r="K102" s="64"/>
      <c r="L102" s="139" t="str">
        <f t="shared" si="4"/>
        <v/>
      </c>
      <c r="M102" s="140" t="str">
        <f t="shared" si="5"/>
        <v/>
      </c>
      <c r="N102" s="141"/>
      <c r="O102" s="139" t="str">
        <f>_xlfn.XLOOKUP(M102,SheetData!$A$11:$A$19,SheetData!$B$11:$B$19,"")</f>
        <v/>
      </c>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6"/>
    </row>
    <row r="103" spans="2:47" s="10" customFormat="1" ht="24.65" customHeight="1" thickBot="1" x14ac:dyDescent="0.6">
      <c r="B103" s="35">
        <v>98</v>
      </c>
      <c r="C103" s="64"/>
      <c r="D103" s="64"/>
      <c r="E103" s="64"/>
      <c r="F103" s="64"/>
      <c r="G103" s="64"/>
      <c r="H103" s="21" t="str">
        <f t="shared" si="3"/>
        <v/>
      </c>
      <c r="I103" s="138" t="str">
        <f>_xlfn.XLOOKUP(H103,SheetData!$D$2:$D$13,SheetData!$E$2:$E$13,"")</f>
        <v/>
      </c>
      <c r="J103" s="64"/>
      <c r="K103" s="64"/>
      <c r="L103" s="139" t="str">
        <f t="shared" si="4"/>
        <v/>
      </c>
      <c r="M103" s="140" t="str">
        <f t="shared" si="5"/>
        <v/>
      </c>
      <c r="N103" s="141"/>
      <c r="O103" s="139" t="str">
        <f>_xlfn.XLOOKUP(M103,SheetData!$A$11:$A$19,SheetData!$B$11:$B$19,"")</f>
        <v/>
      </c>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6"/>
    </row>
    <row r="104" spans="2:47" s="10" customFormat="1" ht="24.65" customHeight="1" thickBot="1" x14ac:dyDescent="0.6">
      <c r="B104" s="35">
        <v>99</v>
      </c>
      <c r="C104" s="64"/>
      <c r="D104" s="64"/>
      <c r="E104" s="64"/>
      <c r="F104" s="64"/>
      <c r="G104" s="64"/>
      <c r="H104" s="21" t="str">
        <f t="shared" si="3"/>
        <v/>
      </c>
      <c r="I104" s="138" t="str">
        <f>_xlfn.XLOOKUP(H104,SheetData!$D$2:$D$13,SheetData!$E$2:$E$13,"")</f>
        <v/>
      </c>
      <c r="J104" s="64"/>
      <c r="K104" s="64"/>
      <c r="L104" s="139" t="str">
        <f t="shared" si="4"/>
        <v/>
      </c>
      <c r="M104" s="140" t="str">
        <f t="shared" si="5"/>
        <v/>
      </c>
      <c r="N104" s="141"/>
      <c r="O104" s="139" t="str">
        <f>_xlfn.XLOOKUP(M104,SheetData!$A$11:$A$19,SheetData!$B$11:$B$19,"")</f>
        <v/>
      </c>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136"/>
      <c r="AS104" s="136"/>
      <c r="AT104" s="136"/>
      <c r="AU104" s="136"/>
    </row>
    <row r="105" spans="2:47" s="10" customFormat="1" ht="24.65" customHeight="1" thickBot="1" x14ac:dyDescent="0.6">
      <c r="B105" s="35">
        <v>100</v>
      </c>
      <c r="C105" s="64"/>
      <c r="D105" s="64"/>
      <c r="E105" s="64"/>
      <c r="F105" s="64"/>
      <c r="G105" s="64"/>
      <c r="H105" s="21" t="str">
        <f t="shared" si="3"/>
        <v/>
      </c>
      <c r="I105" s="138" t="str">
        <f>_xlfn.XLOOKUP(H105,SheetData!$D$2:$D$13,SheetData!$E$2:$E$13,"")</f>
        <v/>
      </c>
      <c r="J105" s="64"/>
      <c r="K105" s="64"/>
      <c r="L105" s="139" t="str">
        <f t="shared" si="4"/>
        <v/>
      </c>
      <c r="M105" s="140" t="str">
        <f t="shared" si="5"/>
        <v/>
      </c>
      <c r="N105" s="141"/>
      <c r="O105" s="139" t="str">
        <f>_xlfn.XLOOKUP(M105,SheetData!$A$11:$A$19,SheetData!$B$11:$B$19,"")</f>
        <v/>
      </c>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6"/>
    </row>
  </sheetData>
  <sheetProtection algorithmName="SHA-512" hashValue="+5ZW7/JNux9IfHKFvQoOG/73le9vBuR7zpgONKRKxIFqFXUPlNXYxFJJYuOeaPghBwqaWK1JEmI6EZJ8iELApA==" saltValue="4R+R6J0sEBk1S4fIv0DdIA==" spinCount="100000" sheet="1" objects="1" scenarios="1"/>
  <mergeCells count="4">
    <mergeCell ref="F4:I4"/>
    <mergeCell ref="J4:L4"/>
    <mergeCell ref="B3:O3"/>
    <mergeCell ref="B1:O1"/>
  </mergeCells>
  <conditionalFormatting sqref="I6:I105">
    <cfRule type="containsText" dxfId="45" priority="10" operator="containsText" text="RED">
      <formula>NOT(ISERROR(SEARCH("RED",I6)))</formula>
    </cfRule>
    <cfRule type="containsText" dxfId="44" priority="11" operator="containsText" text="AMBER">
      <formula>NOT(ISERROR(SEARCH("AMBER",I6)))</formula>
    </cfRule>
    <cfRule type="containsText" dxfId="43" priority="12" operator="containsText" text="GREEN">
      <formula>NOT(ISERROR(SEARCH("GREEN",I6)))</formula>
    </cfRule>
  </conditionalFormatting>
  <conditionalFormatting sqref="L6:L105">
    <cfRule type="containsText" dxfId="42" priority="4" operator="containsText" text="RED">
      <formula>NOT(ISERROR(SEARCH("RED",L6)))</formula>
    </cfRule>
    <cfRule type="containsText" dxfId="41" priority="5" operator="containsText" text="AMBER">
      <formula>NOT(ISERROR(SEARCH("AMBER",L6)))</formula>
    </cfRule>
    <cfRule type="containsText" dxfId="40" priority="6" operator="containsText" text="GREEN">
      <formula>NOT(ISERROR(SEARCH("GREEN",L6)))</formula>
    </cfRule>
  </conditionalFormatting>
  <conditionalFormatting sqref="M6:N105">
    <cfRule type="containsText" dxfId="39" priority="1" operator="containsText" text="RED">
      <formula>NOT(ISERROR(SEARCH("RED",M6)))</formula>
    </cfRule>
    <cfRule type="containsText" dxfId="38" priority="2" operator="containsText" text="AMBER">
      <formula>NOT(ISERROR(SEARCH("AMBER",M6)))</formula>
    </cfRule>
    <cfRule type="containsText" dxfId="37" priority="3" operator="containsText" text="GREEN">
      <formula>NOT(ISERROR(SEARCH("GREEN",M6)))</formula>
    </cfRule>
  </conditionalFormatting>
  <pageMargins left="0.39370078740157483" right="0.39370078740157483" top="0.39370078740157483" bottom="0.39370078740157483" header="0.19685039370078741" footer="0"/>
  <pageSetup scale="74" fitToHeight="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56AB2A5-3FC6-4280-852E-6A6A02FFDE27}">
          <x14:formula1>
            <xm:f>SheetData!$B$21:$B$22</xm:f>
          </x14:formula1>
          <xm:sqref>K6:K105</xm:sqref>
        </x14:dataValidation>
        <x14:dataValidation type="list" allowBlank="1" showInputMessage="1" showErrorMessage="1" xr:uid="{DB28C120-134F-4B05-911D-BA8C27403CB9}">
          <x14:formula1>
            <xm:f>SheetData!$A$34:$A$36</xm:f>
          </x14:formula1>
          <xm:sqref>G6:G105</xm:sqref>
        </x14:dataValidation>
        <x14:dataValidation type="list" allowBlank="1" showInputMessage="1" showErrorMessage="1" xr:uid="{6CB27678-6480-494C-BAF9-54A640D3A71D}">
          <x14:formula1>
            <xm:f>SheetData!$A$29:$A$32</xm:f>
          </x14:formula1>
          <xm:sqref>F6:F105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4502-F6E5-4DDE-991F-D6BA3F070830}">
  <sheetPr>
    <tabColor theme="3"/>
    <pageSetUpPr fitToPage="1"/>
  </sheetPr>
  <dimension ref="B1:CQ105"/>
  <sheetViews>
    <sheetView showGridLines="0" showWhiteSpace="0" zoomScaleNormal="100" zoomScalePageLayoutView="90" workbookViewId="0">
      <pane ySplit="4" topLeftCell="A5" activePane="bottomLeft" state="frozen"/>
      <selection pane="bottomLeft" activeCell="J10" sqref="J10"/>
    </sheetView>
  </sheetViews>
  <sheetFormatPr defaultColWidth="8.765625" defaultRowHeight="14.5" x14ac:dyDescent="0.35"/>
  <cols>
    <col min="1" max="1" width="3.84375" style="3" customWidth="1"/>
    <col min="2" max="2" width="5.4609375" customWidth="1"/>
    <col min="3" max="3" width="21.84375" style="7" customWidth="1"/>
    <col min="4" max="4" width="13.84375" customWidth="1"/>
    <col min="5" max="5" width="19.765625" customWidth="1"/>
    <col min="6" max="6" width="16.3046875" style="7" customWidth="1"/>
    <col min="7" max="7" width="21.23046875" style="7" customWidth="1"/>
    <col min="8" max="8" width="20.3828125" style="7" customWidth="1"/>
    <col min="9" max="9" width="14.84375" style="7" customWidth="1"/>
    <col min="10" max="10" width="23.84375" style="7" customWidth="1"/>
    <col min="11" max="11" width="26.765625" style="3" customWidth="1"/>
    <col min="12" max="12" width="8.765625" style="4" customWidth="1"/>
    <col min="13" max="16" width="8.765625" style="4"/>
    <col min="17" max="25" width="8.765625" style="137"/>
    <col min="26" max="39" width="8.765625" style="126"/>
    <col min="40" max="95" width="8.765625" style="4"/>
    <col min="96" max="16384" width="8.765625" style="3"/>
  </cols>
  <sheetData>
    <row r="1" spans="2:95" s="16" customFormat="1" ht="39" customHeight="1" x14ac:dyDescent="0.35">
      <c r="B1" s="149" t="s">
        <v>226</v>
      </c>
      <c r="C1" s="149"/>
      <c r="D1" s="149"/>
      <c r="E1" s="149"/>
      <c r="F1" s="149"/>
      <c r="G1" s="149"/>
      <c r="H1" s="149"/>
      <c r="I1" s="149"/>
      <c r="J1" s="149"/>
      <c r="K1" s="149"/>
      <c r="L1" s="149"/>
      <c r="M1" s="149"/>
      <c r="N1" s="149"/>
      <c r="O1" s="149"/>
      <c r="P1" s="149"/>
      <c r="Q1" s="132"/>
      <c r="R1" s="132"/>
      <c r="S1" s="132"/>
      <c r="T1" s="132"/>
      <c r="U1" s="132"/>
      <c r="V1" s="132"/>
      <c r="W1" s="132"/>
      <c r="X1" s="132"/>
      <c r="Y1" s="132"/>
      <c r="Z1" s="123"/>
      <c r="AA1" s="123"/>
      <c r="AB1" s="123"/>
      <c r="AC1" s="123"/>
      <c r="AD1" s="123"/>
      <c r="AE1" s="123"/>
      <c r="AF1" s="123"/>
      <c r="AG1" s="123"/>
      <c r="AH1" s="123"/>
      <c r="AI1" s="123"/>
      <c r="AJ1" s="123"/>
      <c r="AK1" s="123"/>
      <c r="AL1" s="123"/>
      <c r="AM1" s="123"/>
    </row>
    <row r="2" spans="2:95" ht="10.5" customHeight="1" x14ac:dyDescent="0.55000000000000004">
      <c r="B2" s="25"/>
      <c r="C2" s="26"/>
      <c r="D2" s="26"/>
      <c r="E2" s="26"/>
      <c r="F2" s="27"/>
      <c r="G2" s="27"/>
      <c r="H2" s="27"/>
      <c r="I2" s="3"/>
      <c r="J2" s="3"/>
      <c r="L2" s="3"/>
      <c r="M2" s="3"/>
      <c r="N2" s="3"/>
      <c r="O2" s="3"/>
      <c r="P2" s="3"/>
      <c r="Q2" s="133"/>
      <c r="R2" s="133"/>
      <c r="S2" s="133"/>
      <c r="T2" s="133"/>
      <c r="U2" s="133"/>
      <c r="V2" s="133"/>
      <c r="W2" s="133"/>
      <c r="X2" s="133"/>
      <c r="Y2" s="133"/>
      <c r="Z2" s="124"/>
      <c r="AA2" s="124"/>
      <c r="AB2" s="124"/>
      <c r="AC2" s="125"/>
      <c r="AD2" s="125"/>
      <c r="AH2" s="125"/>
      <c r="AI2" s="125"/>
      <c r="AJ2" s="125"/>
      <c r="AK2" s="124"/>
      <c r="AL2" s="124"/>
      <c r="AM2" s="124"/>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row>
    <row r="3" spans="2:95" s="87" customFormat="1" ht="239.5" customHeight="1" thickBot="1" x14ac:dyDescent="0.4">
      <c r="B3" s="162" t="s">
        <v>245</v>
      </c>
      <c r="C3" s="162"/>
      <c r="D3" s="162"/>
      <c r="E3" s="162"/>
      <c r="F3" s="162"/>
      <c r="G3" s="162"/>
      <c r="H3" s="162"/>
      <c r="I3" s="162"/>
      <c r="J3" s="162"/>
      <c r="K3" s="122" t="s">
        <v>246</v>
      </c>
      <c r="Q3" s="134"/>
      <c r="R3" s="134"/>
      <c r="S3" s="134"/>
      <c r="T3" s="134"/>
      <c r="U3" s="134"/>
      <c r="V3" s="134"/>
      <c r="W3" s="134"/>
      <c r="X3" s="134"/>
      <c r="Y3" s="134"/>
      <c r="Z3" s="127"/>
      <c r="AA3" s="127"/>
      <c r="AB3" s="127"/>
      <c r="AC3" s="127"/>
      <c r="AD3" s="127"/>
      <c r="AE3" s="128" t="s">
        <v>239</v>
      </c>
      <c r="AF3" s="128" t="s">
        <v>240</v>
      </c>
      <c r="AG3" s="128" t="s">
        <v>241</v>
      </c>
      <c r="AH3" s="127"/>
      <c r="AI3" s="127"/>
      <c r="AJ3" s="127"/>
      <c r="AK3" s="127"/>
      <c r="AL3" s="127"/>
      <c r="AM3" s="127"/>
    </row>
    <row r="4" spans="2:95" s="12" customFormat="1" ht="63.75" customHeight="1" thickBot="1" x14ac:dyDescent="0.4">
      <c r="B4" s="31" t="s">
        <v>21</v>
      </c>
      <c r="C4" s="32" t="s">
        <v>22</v>
      </c>
      <c r="D4" s="33" t="s">
        <v>162</v>
      </c>
      <c r="E4" s="33" t="s">
        <v>231</v>
      </c>
      <c r="F4" s="33" t="s">
        <v>229</v>
      </c>
      <c r="G4" s="33" t="s">
        <v>230</v>
      </c>
      <c r="H4" s="33" t="s">
        <v>234</v>
      </c>
      <c r="I4" s="33" t="s">
        <v>227</v>
      </c>
      <c r="J4" s="36" t="s">
        <v>228</v>
      </c>
      <c r="Q4" s="135"/>
      <c r="R4" s="135"/>
      <c r="S4" s="135"/>
      <c r="T4" s="135"/>
      <c r="U4" s="135"/>
      <c r="V4" s="135"/>
      <c r="W4" s="135"/>
      <c r="X4" s="135"/>
      <c r="Y4" s="135"/>
      <c r="Z4" s="129"/>
      <c r="AA4" s="129" t="s">
        <v>123</v>
      </c>
      <c r="AB4" s="129" t="s">
        <v>243</v>
      </c>
      <c r="AC4" s="125" t="s">
        <v>30</v>
      </c>
      <c r="AD4" s="125" t="s">
        <v>29</v>
      </c>
      <c r="AE4" s="125" t="s">
        <v>119</v>
      </c>
      <c r="AF4" s="125" t="s">
        <v>119</v>
      </c>
      <c r="AG4" s="125" t="s">
        <v>119</v>
      </c>
      <c r="AH4" s="125" t="s">
        <v>121</v>
      </c>
      <c r="AI4" s="125"/>
      <c r="AJ4" s="125" t="s">
        <v>242</v>
      </c>
      <c r="AK4" s="127"/>
      <c r="AL4" s="129"/>
      <c r="AM4" s="129"/>
    </row>
    <row r="5" spans="2:95" s="12" customFormat="1" ht="24.65" customHeight="1" thickBot="1" x14ac:dyDescent="0.4">
      <c r="B5" s="34">
        <v>1</v>
      </c>
      <c r="C5" s="121" t="str">
        <f>IF(ISBLANK('2a N loss risk'!C6),"",'2a N loss risk'!C6)</f>
        <v/>
      </c>
      <c r="D5" s="121" t="str">
        <f>IF(ISBLANK('2a N loss risk'!E6),"",'2a N loss risk'!E6)</f>
        <v/>
      </c>
      <c r="E5" s="64"/>
      <c r="F5" s="64"/>
      <c r="G5" s="64"/>
      <c r="H5" s="64"/>
      <c r="I5" s="64"/>
      <c r="J5" s="142" t="str">
        <f t="shared" ref="J5:J68" si="0">IF(E5="YES","VERY LOW",IF(ISBLANK(F5),"",IF(F5&gt;=5,"RED",IF(AND(F5&gt;=0, F5&lt;=1),"GREEN",IFERROR(IF(AB5=0,"",_xlfn.XLOOKUP(1,AC5:AH5,$AC$4:$AH$4)),"")))))</f>
        <v/>
      </c>
      <c r="Q5" s="135"/>
      <c r="R5" s="135"/>
      <c r="S5" s="135"/>
      <c r="T5" s="135"/>
      <c r="U5" s="135"/>
      <c r="V5" s="135"/>
      <c r="W5" s="135"/>
      <c r="X5" s="135"/>
      <c r="Y5" s="135"/>
      <c r="Z5" s="129"/>
      <c r="AA5" s="129" t="str">
        <f t="shared" ref="AA5:AA68" si="1">IF(J5="RED",3,IF(J5="AMBER",2,IF(J5="GREEN",1,IF(J5="VERY LOW",1,""))))</f>
        <v/>
      </c>
      <c r="AB5" s="129">
        <f>IF(COUNTBLANK(E5:I5)=0,1,0)</f>
        <v>0</v>
      </c>
      <c r="AC5" s="125">
        <f>IF(E5="Yes",1,0)</f>
        <v>0</v>
      </c>
      <c r="AD5" s="125">
        <f>IF(F5&lt;=1,1,IF(AND(G5="Yes",F5&lt;=5),1,IF(AND(F5&lt;=2,H5="LOW"),1,0)))</f>
        <v>1</v>
      </c>
      <c r="AE5" s="125">
        <f>IF(AND(G5="Yes",F5&gt;5),1,0)</f>
        <v>0</v>
      </c>
      <c r="AF5" s="125">
        <f>IF(AND(G5="No",F5&lt;=3,OR(H5="Low",H5="Moderate")),1,0)</f>
        <v>0</v>
      </c>
      <c r="AG5" s="125">
        <f>IF(AND(F5&lt;=4,OR(H5="Low",H5="Moderate"),I5&lt;=200),1,0)</f>
        <v>0</v>
      </c>
      <c r="AH5" s="125">
        <f>IF(SUM(AD5:AG5)=0,1,0)</f>
        <v>0</v>
      </c>
      <c r="AI5" s="125"/>
      <c r="AJ5" s="125" t="str">
        <f>IFERROR(IF(AB5=0,"",_xlfn.XLOOKUP(1,AC5:AH5,$AC$4:$AH$4)),"")</f>
        <v/>
      </c>
      <c r="AK5" s="129"/>
      <c r="AL5" s="129"/>
      <c r="AM5" s="129"/>
    </row>
    <row r="6" spans="2:95" s="12" customFormat="1" ht="24.65" customHeight="1" thickBot="1" x14ac:dyDescent="0.4">
      <c r="B6" s="34">
        <v>2</v>
      </c>
      <c r="C6" s="121" t="str">
        <f>IF(ISBLANK('2a N loss risk'!C7),"",'2a N loss risk'!C7)</f>
        <v/>
      </c>
      <c r="D6" s="121" t="str">
        <f>IF(ISBLANK('2a N loss risk'!E7),"",'2a N loss risk'!E7)</f>
        <v/>
      </c>
      <c r="E6" s="64"/>
      <c r="F6" s="64"/>
      <c r="G6" s="64"/>
      <c r="H6" s="64"/>
      <c r="I6" s="64"/>
      <c r="J6" s="142" t="str">
        <f t="shared" si="0"/>
        <v/>
      </c>
      <c r="Q6" s="135"/>
      <c r="R6" s="135"/>
      <c r="S6" s="135"/>
      <c r="T6" s="135"/>
      <c r="U6" s="135"/>
      <c r="V6" s="135"/>
      <c r="W6" s="135"/>
      <c r="X6" s="135"/>
      <c r="Y6" s="135"/>
      <c r="Z6" s="129"/>
      <c r="AA6" s="129" t="str">
        <f t="shared" si="1"/>
        <v/>
      </c>
      <c r="AB6" s="129">
        <f t="shared" ref="AB6:AB69" si="2">IF(COUNTBLANK(E6:I6)=0,1,0)</f>
        <v>0</v>
      </c>
      <c r="AC6" s="125">
        <f t="shared" ref="AC6:AC69" si="3">IF(E6="Yes",1,0)</f>
        <v>0</v>
      </c>
      <c r="AD6" s="125">
        <f t="shared" ref="AD6:AD69" si="4">IF(F6&lt;=1,1,IF(AND(G6="Yes",F6&lt;=5),1,IF(AND(F6&lt;=2,H6="LOW"),1,0)))</f>
        <v>1</v>
      </c>
      <c r="AE6" s="125">
        <f t="shared" ref="AE6:AE69" si="5">IF(AND(G6="Yes",F6&gt;5),1,0)</f>
        <v>0</v>
      </c>
      <c r="AF6" s="125">
        <f t="shared" ref="AF6:AF69" si="6">IF(AND(G6="No",F6&lt;=3,OR(H6="Low",H6="Moderate")),1,0)</f>
        <v>0</v>
      </c>
      <c r="AG6" s="125">
        <f t="shared" ref="AG6:AG69" si="7">IF(AND(F6&lt;=4,OR(H6="Low",H6="Moderate"),I6&lt;=200),1,0)</f>
        <v>0</v>
      </c>
      <c r="AH6" s="125">
        <f t="shared" ref="AH6:AH69" si="8">IF(SUM(AD6:AG6)=0,1,0)</f>
        <v>0</v>
      </c>
      <c r="AI6" s="125"/>
      <c r="AJ6" s="125" t="str">
        <f t="shared" ref="AJ6:AJ69" si="9">IFERROR(IF(AB6=0,"",_xlfn.XLOOKUP(1,AC6:AH6,$AC$4:$AH$4)),"")</f>
        <v/>
      </c>
      <c r="AK6" s="129"/>
      <c r="AL6" s="129"/>
      <c r="AM6" s="129"/>
    </row>
    <row r="7" spans="2:95" s="12" customFormat="1" ht="24.65" customHeight="1" thickBot="1" x14ac:dyDescent="0.4">
      <c r="B7" s="34">
        <v>3</v>
      </c>
      <c r="C7" s="121" t="str">
        <f>IF(ISBLANK('2a N loss risk'!C8),"",'2a N loss risk'!C8)</f>
        <v/>
      </c>
      <c r="D7" s="121" t="str">
        <f>IF(ISBLANK('2a N loss risk'!E8),"",'2a N loss risk'!E8)</f>
        <v/>
      </c>
      <c r="E7" s="64"/>
      <c r="F7" s="64"/>
      <c r="G7" s="64"/>
      <c r="H7" s="64"/>
      <c r="I7" s="64"/>
      <c r="J7" s="142" t="str">
        <f>IF(E7="YES","VERY LOW",IF(ISBLANK(F7),"",IF(F7&gt;=5,"RED",IF(AND(F7&gt;=0, F7&lt;=1),"GREEN",IFERROR(IF(AB7=0,"",_xlfn.XLOOKUP(1,AC7:AH7,$AC$4:$AH$4)),"")))))</f>
        <v/>
      </c>
      <c r="Q7" s="135"/>
      <c r="R7" s="135"/>
      <c r="S7" s="135"/>
      <c r="T7" s="135"/>
      <c r="U7" s="135"/>
      <c r="V7" s="135"/>
      <c r="W7" s="135"/>
      <c r="X7" s="135"/>
      <c r="Y7" s="135"/>
      <c r="Z7" s="129"/>
      <c r="AA7" s="129" t="str">
        <f t="shared" si="1"/>
        <v/>
      </c>
      <c r="AB7" s="129">
        <f t="shared" si="2"/>
        <v>0</v>
      </c>
      <c r="AC7" s="125">
        <f t="shared" si="3"/>
        <v>0</v>
      </c>
      <c r="AD7" s="125">
        <f t="shared" si="4"/>
        <v>1</v>
      </c>
      <c r="AE7" s="125">
        <f t="shared" si="5"/>
        <v>0</v>
      </c>
      <c r="AF7" s="125">
        <f t="shared" si="6"/>
        <v>0</v>
      </c>
      <c r="AG7" s="125">
        <f t="shared" si="7"/>
        <v>0</v>
      </c>
      <c r="AH7" s="125">
        <f t="shared" si="8"/>
        <v>0</v>
      </c>
      <c r="AI7" s="125"/>
      <c r="AJ7" s="125" t="str">
        <f t="shared" si="9"/>
        <v/>
      </c>
      <c r="AK7" s="129"/>
      <c r="AL7" s="129"/>
      <c r="AM7" s="129"/>
    </row>
    <row r="8" spans="2:95" s="12" customFormat="1" ht="24.65" customHeight="1" thickBot="1" x14ac:dyDescent="0.4">
      <c r="B8" s="34">
        <v>4</v>
      </c>
      <c r="C8" s="121" t="str">
        <f>IF(ISBLANK('2a N loss risk'!C9),"",'2a N loss risk'!C9)</f>
        <v/>
      </c>
      <c r="D8" s="121" t="str">
        <f>IF(ISBLANK('2a N loss risk'!E9),"",'2a N loss risk'!E9)</f>
        <v/>
      </c>
      <c r="E8" s="64"/>
      <c r="F8" s="64"/>
      <c r="G8" s="64"/>
      <c r="H8" s="64"/>
      <c r="I8" s="64"/>
      <c r="J8" s="142" t="str">
        <f t="shared" si="0"/>
        <v/>
      </c>
      <c r="Q8" s="135"/>
      <c r="R8" s="135"/>
      <c r="S8" s="135"/>
      <c r="T8" s="135"/>
      <c r="U8" s="135"/>
      <c r="V8" s="135"/>
      <c r="W8" s="135"/>
      <c r="X8" s="135"/>
      <c r="Y8" s="135"/>
      <c r="Z8" s="129"/>
      <c r="AA8" s="129" t="str">
        <f t="shared" si="1"/>
        <v/>
      </c>
      <c r="AB8" s="129">
        <f t="shared" si="2"/>
        <v>0</v>
      </c>
      <c r="AC8" s="125">
        <f t="shared" si="3"/>
        <v>0</v>
      </c>
      <c r="AD8" s="125">
        <f t="shared" si="4"/>
        <v>1</v>
      </c>
      <c r="AE8" s="125">
        <f t="shared" si="5"/>
        <v>0</v>
      </c>
      <c r="AF8" s="125">
        <f t="shared" si="6"/>
        <v>0</v>
      </c>
      <c r="AG8" s="125">
        <f t="shared" si="7"/>
        <v>0</v>
      </c>
      <c r="AH8" s="125">
        <f t="shared" si="8"/>
        <v>0</v>
      </c>
      <c r="AI8" s="125"/>
      <c r="AJ8" s="125" t="str">
        <f t="shared" si="9"/>
        <v/>
      </c>
      <c r="AK8" s="129"/>
      <c r="AL8" s="129"/>
      <c r="AM8" s="129"/>
    </row>
    <row r="9" spans="2:95" s="12" customFormat="1" ht="24.65" customHeight="1" thickBot="1" x14ac:dyDescent="0.4">
      <c r="B9" s="34">
        <v>5</v>
      </c>
      <c r="C9" s="121" t="str">
        <f>IF(ISBLANK('2a N loss risk'!C10),"",'2a N loss risk'!C10)</f>
        <v/>
      </c>
      <c r="D9" s="121" t="str">
        <f>IF(ISBLANK('2a N loss risk'!E10),"",'2a N loss risk'!E10)</f>
        <v/>
      </c>
      <c r="E9" s="64"/>
      <c r="F9" s="64"/>
      <c r="G9" s="64"/>
      <c r="H9" s="64"/>
      <c r="I9" s="64"/>
      <c r="J9" s="142" t="str">
        <f t="shared" si="0"/>
        <v/>
      </c>
      <c r="Q9" s="135"/>
      <c r="R9" s="135"/>
      <c r="S9" s="135"/>
      <c r="T9" s="135"/>
      <c r="U9" s="135"/>
      <c r="V9" s="135"/>
      <c r="W9" s="135"/>
      <c r="X9" s="135"/>
      <c r="Y9" s="135"/>
      <c r="Z9" s="129"/>
      <c r="AA9" s="129" t="str">
        <f t="shared" si="1"/>
        <v/>
      </c>
      <c r="AB9" s="129">
        <f t="shared" si="2"/>
        <v>0</v>
      </c>
      <c r="AC9" s="125">
        <f t="shared" si="3"/>
        <v>0</v>
      </c>
      <c r="AD9" s="125">
        <f t="shared" si="4"/>
        <v>1</v>
      </c>
      <c r="AE9" s="125">
        <f t="shared" si="5"/>
        <v>0</v>
      </c>
      <c r="AF9" s="125">
        <f t="shared" si="6"/>
        <v>0</v>
      </c>
      <c r="AG9" s="125">
        <f t="shared" si="7"/>
        <v>0</v>
      </c>
      <c r="AH9" s="125">
        <f t="shared" si="8"/>
        <v>0</v>
      </c>
      <c r="AI9" s="125"/>
      <c r="AJ9" s="125" t="str">
        <f t="shared" si="9"/>
        <v/>
      </c>
      <c r="AK9" s="129"/>
      <c r="AL9" s="129"/>
      <c r="AM9" s="129"/>
    </row>
    <row r="10" spans="2:95" s="12" customFormat="1" ht="24.65" customHeight="1" thickBot="1" x14ac:dyDescent="0.4">
      <c r="B10" s="34">
        <v>6</v>
      </c>
      <c r="C10" s="121" t="str">
        <f>IF(ISBLANK('2a N loss risk'!C11),"",'2a N loss risk'!C11)</f>
        <v/>
      </c>
      <c r="D10" s="121" t="str">
        <f>IF(ISBLANK('2a N loss risk'!E11),"",'2a N loss risk'!E11)</f>
        <v/>
      </c>
      <c r="E10" s="64"/>
      <c r="F10" s="64"/>
      <c r="G10" s="64"/>
      <c r="H10" s="64"/>
      <c r="I10" s="64"/>
      <c r="J10" s="142" t="str">
        <f t="shared" si="0"/>
        <v/>
      </c>
      <c r="Q10" s="135"/>
      <c r="R10" s="135"/>
      <c r="S10" s="135"/>
      <c r="T10" s="135"/>
      <c r="U10" s="135"/>
      <c r="V10" s="135"/>
      <c r="W10" s="135"/>
      <c r="X10" s="135"/>
      <c r="Y10" s="135"/>
      <c r="Z10" s="129"/>
      <c r="AA10" s="129" t="str">
        <f t="shared" si="1"/>
        <v/>
      </c>
      <c r="AB10" s="129">
        <f t="shared" si="2"/>
        <v>0</v>
      </c>
      <c r="AC10" s="125">
        <f t="shared" si="3"/>
        <v>0</v>
      </c>
      <c r="AD10" s="125">
        <f t="shared" si="4"/>
        <v>1</v>
      </c>
      <c r="AE10" s="125">
        <f t="shared" si="5"/>
        <v>0</v>
      </c>
      <c r="AF10" s="125">
        <f t="shared" si="6"/>
        <v>0</v>
      </c>
      <c r="AG10" s="125">
        <f t="shared" si="7"/>
        <v>0</v>
      </c>
      <c r="AH10" s="125">
        <f t="shared" si="8"/>
        <v>0</v>
      </c>
      <c r="AI10" s="125"/>
      <c r="AJ10" s="125" t="str">
        <f t="shared" si="9"/>
        <v/>
      </c>
      <c r="AK10" s="129"/>
      <c r="AL10" s="129"/>
      <c r="AM10" s="129"/>
    </row>
    <row r="11" spans="2:95" s="10" customFormat="1" ht="24.65" customHeight="1" thickBot="1" x14ac:dyDescent="0.6">
      <c r="B11" s="35">
        <v>7</v>
      </c>
      <c r="C11" s="121" t="str">
        <f>IF(ISBLANK('2a N loss risk'!C12),"",'2a N loss risk'!C12)</f>
        <v/>
      </c>
      <c r="D11" s="121" t="str">
        <f>IF(ISBLANK('2a N loss risk'!E12),"",'2a N loss risk'!E12)</f>
        <v/>
      </c>
      <c r="E11" s="64"/>
      <c r="F11" s="64"/>
      <c r="G11" s="64"/>
      <c r="H11" s="64"/>
      <c r="I11" s="64"/>
      <c r="J11" s="142" t="str">
        <f t="shared" si="0"/>
        <v/>
      </c>
      <c r="Q11" s="136"/>
      <c r="R11" s="136"/>
      <c r="S11" s="136"/>
      <c r="T11" s="136"/>
      <c r="U11" s="136"/>
      <c r="V11" s="136"/>
      <c r="W11" s="136"/>
      <c r="X11" s="136"/>
      <c r="Y11" s="136"/>
      <c r="Z11" s="130"/>
      <c r="AA11" s="129" t="str">
        <f t="shared" si="1"/>
        <v/>
      </c>
      <c r="AB11" s="129">
        <f t="shared" si="2"/>
        <v>0</v>
      </c>
      <c r="AC11" s="125">
        <f t="shared" si="3"/>
        <v>0</v>
      </c>
      <c r="AD11" s="125">
        <f t="shared" si="4"/>
        <v>1</v>
      </c>
      <c r="AE11" s="125">
        <f t="shared" si="5"/>
        <v>0</v>
      </c>
      <c r="AF11" s="125">
        <f t="shared" si="6"/>
        <v>0</v>
      </c>
      <c r="AG11" s="125">
        <f t="shared" si="7"/>
        <v>0</v>
      </c>
      <c r="AH11" s="125">
        <f t="shared" si="8"/>
        <v>0</v>
      </c>
      <c r="AI11" s="125"/>
      <c r="AJ11" s="125" t="str">
        <f t="shared" si="9"/>
        <v/>
      </c>
      <c r="AK11" s="130"/>
      <c r="AL11" s="130"/>
      <c r="AM11" s="130"/>
    </row>
    <row r="12" spans="2:95" s="10" customFormat="1" ht="24.65" customHeight="1" thickBot="1" x14ac:dyDescent="0.6">
      <c r="B12" s="35">
        <v>8</v>
      </c>
      <c r="C12" s="121" t="str">
        <f>IF(ISBLANK('2a N loss risk'!C13),"",'2a N loss risk'!C13)</f>
        <v/>
      </c>
      <c r="D12" s="121" t="str">
        <f>IF(ISBLANK('2a N loss risk'!E13),"",'2a N loss risk'!E13)</f>
        <v/>
      </c>
      <c r="E12" s="64"/>
      <c r="F12" s="64"/>
      <c r="G12" s="64"/>
      <c r="H12" s="64"/>
      <c r="I12" s="64"/>
      <c r="J12" s="142" t="str">
        <f t="shared" si="0"/>
        <v/>
      </c>
      <c r="Q12" s="136"/>
      <c r="R12" s="136"/>
      <c r="S12" s="136"/>
      <c r="T12" s="136"/>
      <c r="U12" s="136"/>
      <c r="V12" s="136"/>
      <c r="W12" s="136"/>
      <c r="X12" s="136"/>
      <c r="Y12" s="136"/>
      <c r="Z12" s="130"/>
      <c r="AA12" s="129" t="str">
        <f t="shared" si="1"/>
        <v/>
      </c>
      <c r="AB12" s="129">
        <f t="shared" si="2"/>
        <v>0</v>
      </c>
      <c r="AC12" s="125">
        <f t="shared" si="3"/>
        <v>0</v>
      </c>
      <c r="AD12" s="125">
        <f t="shared" si="4"/>
        <v>1</v>
      </c>
      <c r="AE12" s="125">
        <f t="shared" si="5"/>
        <v>0</v>
      </c>
      <c r="AF12" s="125">
        <f t="shared" si="6"/>
        <v>0</v>
      </c>
      <c r="AG12" s="125">
        <f t="shared" si="7"/>
        <v>0</v>
      </c>
      <c r="AH12" s="125">
        <f t="shared" si="8"/>
        <v>0</v>
      </c>
      <c r="AI12" s="125"/>
      <c r="AJ12" s="125" t="str">
        <f t="shared" si="9"/>
        <v/>
      </c>
      <c r="AK12" s="130"/>
      <c r="AL12" s="130"/>
      <c r="AM12" s="130"/>
    </row>
    <row r="13" spans="2:95" s="10" customFormat="1" ht="24.65" customHeight="1" thickBot="1" x14ac:dyDescent="0.6">
      <c r="B13" s="35">
        <v>9</v>
      </c>
      <c r="C13" s="121" t="str">
        <f>IF(ISBLANK('2a N loss risk'!C14),"",'2a N loss risk'!C14)</f>
        <v/>
      </c>
      <c r="D13" s="121" t="str">
        <f>IF(ISBLANK('2a N loss risk'!E14),"",'2a N loss risk'!E14)</f>
        <v/>
      </c>
      <c r="E13" s="64"/>
      <c r="F13" s="64"/>
      <c r="G13" s="64"/>
      <c r="H13" s="64"/>
      <c r="I13" s="64"/>
      <c r="J13" s="142" t="str">
        <f t="shared" si="0"/>
        <v/>
      </c>
      <c r="Q13" s="136"/>
      <c r="R13" s="136"/>
      <c r="S13" s="136"/>
      <c r="T13" s="136"/>
      <c r="U13" s="136"/>
      <c r="V13" s="136"/>
      <c r="W13" s="136"/>
      <c r="X13" s="136"/>
      <c r="Y13" s="136"/>
      <c r="Z13" s="130"/>
      <c r="AA13" s="129" t="str">
        <f t="shared" si="1"/>
        <v/>
      </c>
      <c r="AB13" s="129">
        <f t="shared" si="2"/>
        <v>0</v>
      </c>
      <c r="AC13" s="125">
        <f t="shared" si="3"/>
        <v>0</v>
      </c>
      <c r="AD13" s="125">
        <f t="shared" si="4"/>
        <v>1</v>
      </c>
      <c r="AE13" s="125">
        <f t="shared" si="5"/>
        <v>0</v>
      </c>
      <c r="AF13" s="125">
        <f t="shared" si="6"/>
        <v>0</v>
      </c>
      <c r="AG13" s="125">
        <f t="shared" si="7"/>
        <v>0</v>
      </c>
      <c r="AH13" s="125">
        <f t="shared" si="8"/>
        <v>0</v>
      </c>
      <c r="AI13" s="125"/>
      <c r="AJ13" s="125" t="str">
        <f t="shared" si="9"/>
        <v/>
      </c>
      <c r="AK13" s="130"/>
      <c r="AL13" s="130"/>
      <c r="AM13" s="130"/>
    </row>
    <row r="14" spans="2:95" s="10" customFormat="1" ht="24.65" customHeight="1" thickBot="1" x14ac:dyDescent="0.6">
      <c r="B14" s="35">
        <v>10</v>
      </c>
      <c r="C14" s="121" t="str">
        <f>IF(ISBLANK('2a N loss risk'!C15),"",'2a N loss risk'!C15)</f>
        <v/>
      </c>
      <c r="D14" s="121" t="str">
        <f>IF(ISBLANK('2a N loss risk'!E15),"",'2a N loss risk'!E15)</f>
        <v/>
      </c>
      <c r="E14" s="64"/>
      <c r="F14" s="64"/>
      <c r="G14" s="64"/>
      <c r="H14" s="64"/>
      <c r="I14" s="64"/>
      <c r="J14" s="142" t="str">
        <f t="shared" si="0"/>
        <v/>
      </c>
      <c r="Q14" s="136"/>
      <c r="R14" s="136"/>
      <c r="S14" s="136"/>
      <c r="T14" s="136"/>
      <c r="U14" s="136"/>
      <c r="V14" s="136"/>
      <c r="W14" s="136"/>
      <c r="X14" s="136"/>
      <c r="Y14" s="136"/>
      <c r="Z14" s="130"/>
      <c r="AA14" s="129" t="str">
        <f t="shared" si="1"/>
        <v/>
      </c>
      <c r="AB14" s="129">
        <f t="shared" si="2"/>
        <v>0</v>
      </c>
      <c r="AC14" s="125">
        <f t="shared" si="3"/>
        <v>0</v>
      </c>
      <c r="AD14" s="125">
        <f t="shared" si="4"/>
        <v>1</v>
      </c>
      <c r="AE14" s="125">
        <f t="shared" si="5"/>
        <v>0</v>
      </c>
      <c r="AF14" s="125">
        <f t="shared" si="6"/>
        <v>0</v>
      </c>
      <c r="AG14" s="125">
        <f t="shared" si="7"/>
        <v>0</v>
      </c>
      <c r="AH14" s="125">
        <f t="shared" si="8"/>
        <v>0</v>
      </c>
      <c r="AI14" s="125"/>
      <c r="AJ14" s="125" t="str">
        <f t="shared" si="9"/>
        <v/>
      </c>
      <c r="AK14" s="130"/>
      <c r="AL14" s="130"/>
      <c r="AM14" s="130"/>
    </row>
    <row r="15" spans="2:95" s="10" customFormat="1" ht="24.65" customHeight="1" thickBot="1" x14ac:dyDescent="0.6">
      <c r="B15" s="35">
        <v>11</v>
      </c>
      <c r="C15" s="121" t="str">
        <f>IF(ISBLANK('2a N loss risk'!C16),"",'2a N loss risk'!C16)</f>
        <v/>
      </c>
      <c r="D15" s="121" t="str">
        <f>IF(ISBLANK('2a N loss risk'!E16),"",'2a N loss risk'!E16)</f>
        <v/>
      </c>
      <c r="E15" s="64"/>
      <c r="F15" s="64"/>
      <c r="G15" s="64"/>
      <c r="H15" s="64"/>
      <c r="I15" s="64"/>
      <c r="J15" s="142" t="str">
        <f t="shared" si="0"/>
        <v/>
      </c>
      <c r="Q15" s="136"/>
      <c r="R15" s="136"/>
      <c r="S15" s="136"/>
      <c r="T15" s="136"/>
      <c r="U15" s="136"/>
      <c r="V15" s="136"/>
      <c r="W15" s="136"/>
      <c r="X15" s="136"/>
      <c r="Y15" s="136"/>
      <c r="Z15" s="130"/>
      <c r="AA15" s="129" t="str">
        <f t="shared" si="1"/>
        <v/>
      </c>
      <c r="AB15" s="129">
        <f t="shared" si="2"/>
        <v>0</v>
      </c>
      <c r="AC15" s="125">
        <f t="shared" si="3"/>
        <v>0</v>
      </c>
      <c r="AD15" s="125">
        <f t="shared" si="4"/>
        <v>1</v>
      </c>
      <c r="AE15" s="125">
        <f t="shared" si="5"/>
        <v>0</v>
      </c>
      <c r="AF15" s="125">
        <f t="shared" si="6"/>
        <v>0</v>
      </c>
      <c r="AG15" s="125">
        <f t="shared" si="7"/>
        <v>0</v>
      </c>
      <c r="AH15" s="125">
        <f t="shared" si="8"/>
        <v>0</v>
      </c>
      <c r="AI15" s="125"/>
      <c r="AJ15" s="125" t="str">
        <f t="shared" si="9"/>
        <v/>
      </c>
      <c r="AK15" s="130"/>
      <c r="AL15" s="130"/>
      <c r="AM15" s="130"/>
    </row>
    <row r="16" spans="2:95" s="10" customFormat="1" ht="24.65" customHeight="1" thickBot="1" x14ac:dyDescent="0.6">
      <c r="B16" s="35">
        <v>12</v>
      </c>
      <c r="C16" s="121" t="str">
        <f>IF(ISBLANK('2a N loss risk'!C17),"",'2a N loss risk'!C17)</f>
        <v/>
      </c>
      <c r="D16" s="121" t="str">
        <f>IF(ISBLANK('2a N loss risk'!E17),"",'2a N loss risk'!E17)</f>
        <v/>
      </c>
      <c r="E16" s="64"/>
      <c r="F16" s="64"/>
      <c r="G16" s="64"/>
      <c r="H16" s="64"/>
      <c r="I16" s="64"/>
      <c r="J16" s="142" t="str">
        <f t="shared" si="0"/>
        <v/>
      </c>
      <c r="Q16" s="136"/>
      <c r="R16" s="136"/>
      <c r="S16" s="136"/>
      <c r="T16" s="136"/>
      <c r="U16" s="136"/>
      <c r="V16" s="136"/>
      <c r="W16" s="136"/>
      <c r="X16" s="136"/>
      <c r="Y16" s="136"/>
      <c r="Z16" s="130"/>
      <c r="AA16" s="129" t="str">
        <f t="shared" si="1"/>
        <v/>
      </c>
      <c r="AB16" s="129">
        <f t="shared" si="2"/>
        <v>0</v>
      </c>
      <c r="AC16" s="125">
        <f t="shared" si="3"/>
        <v>0</v>
      </c>
      <c r="AD16" s="125">
        <f t="shared" si="4"/>
        <v>1</v>
      </c>
      <c r="AE16" s="125">
        <f t="shared" si="5"/>
        <v>0</v>
      </c>
      <c r="AF16" s="125">
        <f t="shared" si="6"/>
        <v>0</v>
      </c>
      <c r="AG16" s="125">
        <f t="shared" si="7"/>
        <v>0</v>
      </c>
      <c r="AH16" s="125">
        <f t="shared" si="8"/>
        <v>0</v>
      </c>
      <c r="AI16" s="125"/>
      <c r="AJ16" s="125" t="str">
        <f t="shared" si="9"/>
        <v/>
      </c>
      <c r="AK16" s="130"/>
      <c r="AL16" s="130"/>
      <c r="AM16" s="130"/>
    </row>
    <row r="17" spans="2:39" s="10" customFormat="1" ht="24.65" customHeight="1" thickBot="1" x14ac:dyDescent="0.6">
      <c r="B17" s="35">
        <v>13</v>
      </c>
      <c r="C17" s="121" t="str">
        <f>IF(ISBLANK('2a N loss risk'!C18),"",'2a N loss risk'!C18)</f>
        <v/>
      </c>
      <c r="D17" s="121" t="str">
        <f>IF(ISBLANK('2a N loss risk'!E18),"",'2a N loss risk'!E18)</f>
        <v/>
      </c>
      <c r="E17" s="64"/>
      <c r="F17" s="64"/>
      <c r="G17" s="64"/>
      <c r="H17" s="64"/>
      <c r="I17" s="64"/>
      <c r="J17" s="142" t="str">
        <f t="shared" si="0"/>
        <v/>
      </c>
      <c r="Q17" s="136"/>
      <c r="R17" s="136"/>
      <c r="S17" s="136"/>
      <c r="T17" s="136"/>
      <c r="U17" s="136"/>
      <c r="V17" s="136"/>
      <c r="W17" s="136"/>
      <c r="X17" s="136"/>
      <c r="Y17" s="136"/>
      <c r="Z17" s="130"/>
      <c r="AA17" s="129" t="str">
        <f t="shared" si="1"/>
        <v/>
      </c>
      <c r="AB17" s="129">
        <f t="shared" si="2"/>
        <v>0</v>
      </c>
      <c r="AC17" s="125">
        <f t="shared" si="3"/>
        <v>0</v>
      </c>
      <c r="AD17" s="125">
        <f t="shared" si="4"/>
        <v>1</v>
      </c>
      <c r="AE17" s="125">
        <f t="shared" si="5"/>
        <v>0</v>
      </c>
      <c r="AF17" s="125">
        <f t="shared" si="6"/>
        <v>0</v>
      </c>
      <c r="AG17" s="125">
        <f t="shared" si="7"/>
        <v>0</v>
      </c>
      <c r="AH17" s="125">
        <f t="shared" si="8"/>
        <v>0</v>
      </c>
      <c r="AI17" s="125"/>
      <c r="AJ17" s="125" t="str">
        <f t="shared" si="9"/>
        <v/>
      </c>
      <c r="AK17" s="130"/>
      <c r="AL17" s="130"/>
      <c r="AM17" s="130"/>
    </row>
    <row r="18" spans="2:39" s="10" customFormat="1" ht="24.65" customHeight="1" thickBot="1" x14ac:dyDescent="0.6">
      <c r="B18" s="35">
        <v>14</v>
      </c>
      <c r="C18" s="121" t="str">
        <f>IF(ISBLANK('2a N loss risk'!C19),"",'2a N loss risk'!C19)</f>
        <v/>
      </c>
      <c r="D18" s="121" t="str">
        <f>IF(ISBLANK('2a N loss risk'!E19),"",'2a N loss risk'!E19)</f>
        <v/>
      </c>
      <c r="E18" s="64"/>
      <c r="F18" s="64"/>
      <c r="G18" s="64"/>
      <c r="H18" s="64"/>
      <c r="I18" s="64"/>
      <c r="J18" s="142" t="str">
        <f t="shared" si="0"/>
        <v/>
      </c>
      <c r="Q18" s="136"/>
      <c r="R18" s="136"/>
      <c r="S18" s="136"/>
      <c r="T18" s="136"/>
      <c r="U18" s="136"/>
      <c r="V18" s="136"/>
      <c r="W18" s="136"/>
      <c r="X18" s="136"/>
      <c r="Y18" s="136"/>
      <c r="Z18" s="130"/>
      <c r="AA18" s="129" t="str">
        <f t="shared" si="1"/>
        <v/>
      </c>
      <c r="AB18" s="129">
        <f t="shared" si="2"/>
        <v>0</v>
      </c>
      <c r="AC18" s="125">
        <f t="shared" si="3"/>
        <v>0</v>
      </c>
      <c r="AD18" s="125">
        <f t="shared" si="4"/>
        <v>1</v>
      </c>
      <c r="AE18" s="125">
        <f t="shared" si="5"/>
        <v>0</v>
      </c>
      <c r="AF18" s="125">
        <f t="shared" si="6"/>
        <v>0</v>
      </c>
      <c r="AG18" s="125">
        <f t="shared" si="7"/>
        <v>0</v>
      </c>
      <c r="AH18" s="125">
        <f t="shared" si="8"/>
        <v>0</v>
      </c>
      <c r="AI18" s="125"/>
      <c r="AJ18" s="125" t="str">
        <f t="shared" si="9"/>
        <v/>
      </c>
      <c r="AK18" s="130"/>
      <c r="AL18" s="130"/>
      <c r="AM18" s="130"/>
    </row>
    <row r="19" spans="2:39" s="10" customFormat="1" ht="24.65" customHeight="1" thickBot="1" x14ac:dyDescent="0.6">
      <c r="B19" s="35">
        <v>15</v>
      </c>
      <c r="C19" s="121" t="str">
        <f>IF(ISBLANK('2a N loss risk'!C20),"",'2a N loss risk'!C20)</f>
        <v/>
      </c>
      <c r="D19" s="121" t="str">
        <f>IF(ISBLANK('2a N loss risk'!E20),"",'2a N loss risk'!E20)</f>
        <v/>
      </c>
      <c r="E19" s="64"/>
      <c r="F19" s="64"/>
      <c r="G19" s="64"/>
      <c r="H19" s="64"/>
      <c r="I19" s="64"/>
      <c r="J19" s="142" t="str">
        <f t="shared" si="0"/>
        <v/>
      </c>
      <c r="Q19" s="136"/>
      <c r="R19" s="136"/>
      <c r="S19" s="136"/>
      <c r="T19" s="136"/>
      <c r="U19" s="136"/>
      <c r="V19" s="136"/>
      <c r="W19" s="136"/>
      <c r="X19" s="136"/>
      <c r="Y19" s="136"/>
      <c r="Z19" s="130"/>
      <c r="AA19" s="129" t="str">
        <f t="shared" si="1"/>
        <v/>
      </c>
      <c r="AB19" s="129">
        <f t="shared" si="2"/>
        <v>0</v>
      </c>
      <c r="AC19" s="125">
        <f t="shared" si="3"/>
        <v>0</v>
      </c>
      <c r="AD19" s="125">
        <f t="shared" si="4"/>
        <v>1</v>
      </c>
      <c r="AE19" s="125">
        <f t="shared" si="5"/>
        <v>0</v>
      </c>
      <c r="AF19" s="125">
        <f t="shared" si="6"/>
        <v>0</v>
      </c>
      <c r="AG19" s="125">
        <f t="shared" si="7"/>
        <v>0</v>
      </c>
      <c r="AH19" s="125">
        <f t="shared" si="8"/>
        <v>0</v>
      </c>
      <c r="AI19" s="125"/>
      <c r="AJ19" s="125" t="str">
        <f t="shared" si="9"/>
        <v/>
      </c>
      <c r="AK19" s="130"/>
      <c r="AL19" s="130"/>
      <c r="AM19" s="130"/>
    </row>
    <row r="20" spans="2:39" s="10" customFormat="1" ht="24.65" customHeight="1" thickBot="1" x14ac:dyDescent="0.6">
      <c r="B20" s="35">
        <v>16</v>
      </c>
      <c r="C20" s="121" t="str">
        <f>IF(ISBLANK('2a N loss risk'!C21),"",'2a N loss risk'!C21)</f>
        <v/>
      </c>
      <c r="D20" s="121" t="str">
        <f>IF(ISBLANK('2a N loss risk'!E21),"",'2a N loss risk'!E21)</f>
        <v/>
      </c>
      <c r="E20" s="64"/>
      <c r="F20" s="64"/>
      <c r="G20" s="64"/>
      <c r="H20" s="64"/>
      <c r="I20" s="64"/>
      <c r="J20" s="142" t="str">
        <f t="shared" si="0"/>
        <v/>
      </c>
      <c r="Q20" s="136"/>
      <c r="R20" s="136"/>
      <c r="S20" s="136"/>
      <c r="T20" s="136"/>
      <c r="U20" s="136"/>
      <c r="V20" s="136"/>
      <c r="W20" s="136"/>
      <c r="X20" s="136"/>
      <c r="Y20" s="136"/>
      <c r="Z20" s="130"/>
      <c r="AA20" s="129" t="str">
        <f t="shared" si="1"/>
        <v/>
      </c>
      <c r="AB20" s="129">
        <f t="shared" si="2"/>
        <v>0</v>
      </c>
      <c r="AC20" s="125">
        <f t="shared" si="3"/>
        <v>0</v>
      </c>
      <c r="AD20" s="125">
        <f t="shared" si="4"/>
        <v>1</v>
      </c>
      <c r="AE20" s="125">
        <f t="shared" si="5"/>
        <v>0</v>
      </c>
      <c r="AF20" s="125">
        <f t="shared" si="6"/>
        <v>0</v>
      </c>
      <c r="AG20" s="125">
        <f t="shared" si="7"/>
        <v>0</v>
      </c>
      <c r="AH20" s="125">
        <f t="shared" si="8"/>
        <v>0</v>
      </c>
      <c r="AI20" s="125"/>
      <c r="AJ20" s="125" t="str">
        <f t="shared" si="9"/>
        <v/>
      </c>
      <c r="AK20" s="130"/>
      <c r="AL20" s="130"/>
      <c r="AM20" s="130"/>
    </row>
    <row r="21" spans="2:39" s="10" customFormat="1" ht="24.65" customHeight="1" thickBot="1" x14ac:dyDescent="0.6">
      <c r="B21" s="35">
        <v>17</v>
      </c>
      <c r="C21" s="121" t="str">
        <f>IF(ISBLANK('2a N loss risk'!C22),"",'2a N loss risk'!C22)</f>
        <v/>
      </c>
      <c r="D21" s="121" t="str">
        <f>IF(ISBLANK('2a N loss risk'!E22),"",'2a N loss risk'!E22)</f>
        <v/>
      </c>
      <c r="E21" s="64"/>
      <c r="F21" s="64"/>
      <c r="G21" s="64"/>
      <c r="H21" s="64"/>
      <c r="I21" s="64"/>
      <c r="J21" s="142" t="str">
        <f t="shared" si="0"/>
        <v/>
      </c>
      <c r="Q21" s="136"/>
      <c r="R21" s="136"/>
      <c r="S21" s="136"/>
      <c r="T21" s="136"/>
      <c r="U21" s="136"/>
      <c r="V21" s="136"/>
      <c r="W21" s="136"/>
      <c r="X21" s="136"/>
      <c r="Y21" s="136"/>
      <c r="Z21" s="130"/>
      <c r="AA21" s="129" t="str">
        <f t="shared" si="1"/>
        <v/>
      </c>
      <c r="AB21" s="129">
        <f t="shared" si="2"/>
        <v>0</v>
      </c>
      <c r="AC21" s="125">
        <f t="shared" si="3"/>
        <v>0</v>
      </c>
      <c r="AD21" s="125">
        <f t="shared" si="4"/>
        <v>1</v>
      </c>
      <c r="AE21" s="125">
        <f t="shared" si="5"/>
        <v>0</v>
      </c>
      <c r="AF21" s="125">
        <f t="shared" si="6"/>
        <v>0</v>
      </c>
      <c r="AG21" s="125">
        <f t="shared" si="7"/>
        <v>0</v>
      </c>
      <c r="AH21" s="125">
        <f t="shared" si="8"/>
        <v>0</v>
      </c>
      <c r="AI21" s="125"/>
      <c r="AJ21" s="125" t="str">
        <f t="shared" si="9"/>
        <v/>
      </c>
      <c r="AK21" s="130"/>
      <c r="AL21" s="130"/>
      <c r="AM21" s="130"/>
    </row>
    <row r="22" spans="2:39" s="10" customFormat="1" ht="24.65" customHeight="1" thickBot="1" x14ac:dyDescent="0.6">
      <c r="B22" s="35">
        <v>18</v>
      </c>
      <c r="C22" s="121" t="str">
        <f>IF(ISBLANK('2a N loss risk'!C23),"",'2a N loss risk'!C23)</f>
        <v/>
      </c>
      <c r="D22" s="121" t="str">
        <f>IF(ISBLANK('2a N loss risk'!E23),"",'2a N loss risk'!E23)</f>
        <v/>
      </c>
      <c r="E22" s="64"/>
      <c r="F22" s="64"/>
      <c r="G22" s="64"/>
      <c r="H22" s="64"/>
      <c r="I22" s="64"/>
      <c r="J22" s="142" t="str">
        <f t="shared" si="0"/>
        <v/>
      </c>
      <c r="Q22" s="136"/>
      <c r="R22" s="136"/>
      <c r="S22" s="136"/>
      <c r="T22" s="136"/>
      <c r="U22" s="136"/>
      <c r="V22" s="136"/>
      <c r="W22" s="136"/>
      <c r="X22" s="136"/>
      <c r="Y22" s="136"/>
      <c r="Z22" s="130"/>
      <c r="AA22" s="129" t="str">
        <f t="shared" si="1"/>
        <v/>
      </c>
      <c r="AB22" s="129">
        <f t="shared" si="2"/>
        <v>0</v>
      </c>
      <c r="AC22" s="125">
        <f t="shared" si="3"/>
        <v>0</v>
      </c>
      <c r="AD22" s="125">
        <f t="shared" si="4"/>
        <v>1</v>
      </c>
      <c r="AE22" s="125">
        <f t="shared" si="5"/>
        <v>0</v>
      </c>
      <c r="AF22" s="125">
        <f t="shared" si="6"/>
        <v>0</v>
      </c>
      <c r="AG22" s="125">
        <f t="shared" si="7"/>
        <v>0</v>
      </c>
      <c r="AH22" s="125">
        <f t="shared" si="8"/>
        <v>0</v>
      </c>
      <c r="AI22" s="125"/>
      <c r="AJ22" s="125" t="str">
        <f t="shared" si="9"/>
        <v/>
      </c>
      <c r="AK22" s="130"/>
      <c r="AL22" s="130"/>
      <c r="AM22" s="130"/>
    </row>
    <row r="23" spans="2:39" s="10" customFormat="1" ht="24.65" customHeight="1" thickBot="1" x14ac:dyDescent="0.6">
      <c r="B23" s="35">
        <v>19</v>
      </c>
      <c r="C23" s="121" t="str">
        <f>IF(ISBLANK('2a N loss risk'!C24),"",'2a N loss risk'!C24)</f>
        <v/>
      </c>
      <c r="D23" s="121" t="str">
        <f>IF(ISBLANK('2a N loss risk'!E24),"",'2a N loss risk'!E24)</f>
        <v/>
      </c>
      <c r="E23" s="64"/>
      <c r="F23" s="64"/>
      <c r="G23" s="64"/>
      <c r="H23" s="64"/>
      <c r="I23" s="64"/>
      <c r="J23" s="142" t="str">
        <f t="shared" si="0"/>
        <v/>
      </c>
      <c r="Q23" s="136"/>
      <c r="R23" s="136"/>
      <c r="S23" s="136"/>
      <c r="T23" s="136"/>
      <c r="U23" s="136"/>
      <c r="V23" s="136"/>
      <c r="W23" s="136"/>
      <c r="X23" s="136"/>
      <c r="Y23" s="136"/>
      <c r="Z23" s="130"/>
      <c r="AA23" s="129" t="str">
        <f t="shared" si="1"/>
        <v/>
      </c>
      <c r="AB23" s="129">
        <f t="shared" si="2"/>
        <v>0</v>
      </c>
      <c r="AC23" s="125">
        <f t="shared" si="3"/>
        <v>0</v>
      </c>
      <c r="AD23" s="125">
        <f t="shared" si="4"/>
        <v>1</v>
      </c>
      <c r="AE23" s="125">
        <f t="shared" si="5"/>
        <v>0</v>
      </c>
      <c r="AF23" s="125">
        <f t="shared" si="6"/>
        <v>0</v>
      </c>
      <c r="AG23" s="125">
        <f t="shared" si="7"/>
        <v>0</v>
      </c>
      <c r="AH23" s="125">
        <f t="shared" si="8"/>
        <v>0</v>
      </c>
      <c r="AI23" s="125"/>
      <c r="AJ23" s="125" t="str">
        <f t="shared" si="9"/>
        <v/>
      </c>
      <c r="AK23" s="130"/>
      <c r="AL23" s="130"/>
      <c r="AM23" s="130"/>
    </row>
    <row r="24" spans="2:39" s="10" customFormat="1" ht="24.65" customHeight="1" thickBot="1" x14ac:dyDescent="0.6">
      <c r="B24" s="35">
        <v>20</v>
      </c>
      <c r="C24" s="121" t="str">
        <f>IF(ISBLANK('2a N loss risk'!C25),"",'2a N loss risk'!C25)</f>
        <v/>
      </c>
      <c r="D24" s="121" t="str">
        <f>IF(ISBLANK('2a N loss risk'!E25),"",'2a N loss risk'!E25)</f>
        <v/>
      </c>
      <c r="E24" s="64"/>
      <c r="F24" s="64"/>
      <c r="G24" s="64"/>
      <c r="H24" s="64"/>
      <c r="I24" s="64"/>
      <c r="J24" s="142" t="str">
        <f t="shared" si="0"/>
        <v/>
      </c>
      <c r="Q24" s="136"/>
      <c r="R24" s="136"/>
      <c r="S24" s="136"/>
      <c r="T24" s="136"/>
      <c r="U24" s="136"/>
      <c r="V24" s="136"/>
      <c r="W24" s="136"/>
      <c r="X24" s="136"/>
      <c r="Y24" s="136"/>
      <c r="Z24" s="130"/>
      <c r="AA24" s="129" t="str">
        <f t="shared" si="1"/>
        <v/>
      </c>
      <c r="AB24" s="129">
        <f t="shared" si="2"/>
        <v>0</v>
      </c>
      <c r="AC24" s="125">
        <f t="shared" si="3"/>
        <v>0</v>
      </c>
      <c r="AD24" s="125">
        <f t="shared" si="4"/>
        <v>1</v>
      </c>
      <c r="AE24" s="125">
        <f t="shared" si="5"/>
        <v>0</v>
      </c>
      <c r="AF24" s="125">
        <f t="shared" si="6"/>
        <v>0</v>
      </c>
      <c r="AG24" s="125">
        <f t="shared" si="7"/>
        <v>0</v>
      </c>
      <c r="AH24" s="125">
        <f t="shared" si="8"/>
        <v>0</v>
      </c>
      <c r="AI24" s="125"/>
      <c r="AJ24" s="125" t="str">
        <f t="shared" si="9"/>
        <v/>
      </c>
      <c r="AK24" s="130"/>
      <c r="AL24" s="130"/>
      <c r="AM24" s="130"/>
    </row>
    <row r="25" spans="2:39" s="10" customFormat="1" ht="24.65" customHeight="1" thickBot="1" x14ac:dyDescent="0.6">
      <c r="B25" s="35">
        <v>21</v>
      </c>
      <c r="C25" s="121" t="str">
        <f>IF(ISBLANK('2a N loss risk'!C26),"",'2a N loss risk'!C26)</f>
        <v/>
      </c>
      <c r="D25" s="121" t="str">
        <f>IF(ISBLANK('2a N loss risk'!E26),"",'2a N loss risk'!E26)</f>
        <v/>
      </c>
      <c r="E25" s="64"/>
      <c r="F25" s="64"/>
      <c r="G25" s="64"/>
      <c r="H25" s="64"/>
      <c r="I25" s="64"/>
      <c r="J25" s="142" t="str">
        <f t="shared" si="0"/>
        <v/>
      </c>
      <c r="Q25" s="136"/>
      <c r="R25" s="136"/>
      <c r="S25" s="136"/>
      <c r="T25" s="136"/>
      <c r="U25" s="136"/>
      <c r="V25" s="136"/>
      <c r="W25" s="136"/>
      <c r="X25" s="136"/>
      <c r="Y25" s="136"/>
      <c r="Z25" s="130"/>
      <c r="AA25" s="129" t="str">
        <f t="shared" si="1"/>
        <v/>
      </c>
      <c r="AB25" s="129">
        <f t="shared" si="2"/>
        <v>0</v>
      </c>
      <c r="AC25" s="125">
        <f t="shared" si="3"/>
        <v>0</v>
      </c>
      <c r="AD25" s="125">
        <f t="shared" si="4"/>
        <v>1</v>
      </c>
      <c r="AE25" s="125">
        <f t="shared" si="5"/>
        <v>0</v>
      </c>
      <c r="AF25" s="125">
        <f t="shared" si="6"/>
        <v>0</v>
      </c>
      <c r="AG25" s="125">
        <f t="shared" si="7"/>
        <v>0</v>
      </c>
      <c r="AH25" s="125">
        <f t="shared" si="8"/>
        <v>0</v>
      </c>
      <c r="AI25" s="125"/>
      <c r="AJ25" s="125" t="str">
        <f t="shared" si="9"/>
        <v/>
      </c>
      <c r="AK25" s="130"/>
      <c r="AL25" s="130"/>
      <c r="AM25" s="130"/>
    </row>
    <row r="26" spans="2:39" s="10" customFormat="1" ht="24.65" customHeight="1" thickBot="1" x14ac:dyDescent="0.6">
      <c r="B26" s="35">
        <v>22</v>
      </c>
      <c r="C26" s="121" t="str">
        <f>IF(ISBLANK('2a N loss risk'!C27),"",'2a N loss risk'!C27)</f>
        <v/>
      </c>
      <c r="D26" s="121" t="str">
        <f>IF(ISBLANK('2a N loss risk'!E27),"",'2a N loss risk'!E27)</f>
        <v/>
      </c>
      <c r="E26" s="64"/>
      <c r="F26" s="64"/>
      <c r="G26" s="64"/>
      <c r="H26" s="64"/>
      <c r="I26" s="64"/>
      <c r="J26" s="142" t="str">
        <f t="shared" si="0"/>
        <v/>
      </c>
      <c r="Q26" s="136"/>
      <c r="R26" s="136"/>
      <c r="S26" s="136"/>
      <c r="T26" s="136"/>
      <c r="U26" s="136"/>
      <c r="V26" s="136"/>
      <c r="W26" s="136"/>
      <c r="X26" s="136"/>
      <c r="Y26" s="136"/>
      <c r="Z26" s="130"/>
      <c r="AA26" s="129" t="str">
        <f t="shared" si="1"/>
        <v/>
      </c>
      <c r="AB26" s="129">
        <f t="shared" si="2"/>
        <v>0</v>
      </c>
      <c r="AC26" s="125">
        <f t="shared" si="3"/>
        <v>0</v>
      </c>
      <c r="AD26" s="125">
        <f t="shared" si="4"/>
        <v>1</v>
      </c>
      <c r="AE26" s="125">
        <f t="shared" si="5"/>
        <v>0</v>
      </c>
      <c r="AF26" s="125">
        <f t="shared" si="6"/>
        <v>0</v>
      </c>
      <c r="AG26" s="125">
        <f t="shared" si="7"/>
        <v>0</v>
      </c>
      <c r="AH26" s="125">
        <f t="shared" si="8"/>
        <v>0</v>
      </c>
      <c r="AI26" s="125"/>
      <c r="AJ26" s="125" t="str">
        <f t="shared" si="9"/>
        <v/>
      </c>
      <c r="AK26" s="130"/>
      <c r="AL26" s="130"/>
      <c r="AM26" s="130"/>
    </row>
    <row r="27" spans="2:39" s="10" customFormat="1" ht="24.65" customHeight="1" thickBot="1" x14ac:dyDescent="0.6">
      <c r="B27" s="35">
        <v>23</v>
      </c>
      <c r="C27" s="121" t="str">
        <f>IF(ISBLANK('2a N loss risk'!C28),"",'2a N loss risk'!C28)</f>
        <v/>
      </c>
      <c r="D27" s="121" t="str">
        <f>IF(ISBLANK('2a N loss risk'!E28),"",'2a N loss risk'!E28)</f>
        <v/>
      </c>
      <c r="E27" s="64"/>
      <c r="F27" s="64"/>
      <c r="G27" s="64"/>
      <c r="H27" s="64"/>
      <c r="I27" s="64"/>
      <c r="J27" s="142" t="str">
        <f t="shared" si="0"/>
        <v/>
      </c>
      <c r="Q27" s="136"/>
      <c r="R27" s="136"/>
      <c r="S27" s="136"/>
      <c r="T27" s="136"/>
      <c r="U27" s="136"/>
      <c r="V27" s="136"/>
      <c r="W27" s="136"/>
      <c r="X27" s="136"/>
      <c r="Y27" s="136"/>
      <c r="Z27" s="130"/>
      <c r="AA27" s="129" t="str">
        <f t="shared" si="1"/>
        <v/>
      </c>
      <c r="AB27" s="129">
        <f t="shared" si="2"/>
        <v>0</v>
      </c>
      <c r="AC27" s="125">
        <f t="shared" si="3"/>
        <v>0</v>
      </c>
      <c r="AD27" s="125">
        <f t="shared" si="4"/>
        <v>1</v>
      </c>
      <c r="AE27" s="125">
        <f t="shared" si="5"/>
        <v>0</v>
      </c>
      <c r="AF27" s="125">
        <f t="shared" si="6"/>
        <v>0</v>
      </c>
      <c r="AG27" s="125">
        <f t="shared" si="7"/>
        <v>0</v>
      </c>
      <c r="AH27" s="125">
        <f t="shared" si="8"/>
        <v>0</v>
      </c>
      <c r="AI27" s="125"/>
      <c r="AJ27" s="125" t="str">
        <f t="shared" si="9"/>
        <v/>
      </c>
      <c r="AK27" s="130"/>
      <c r="AL27" s="130"/>
      <c r="AM27" s="130"/>
    </row>
    <row r="28" spans="2:39" s="10" customFormat="1" ht="24.65" customHeight="1" thickBot="1" x14ac:dyDescent="0.6">
      <c r="B28" s="35">
        <v>24</v>
      </c>
      <c r="C28" s="121" t="str">
        <f>IF(ISBLANK('2a N loss risk'!C29),"",'2a N loss risk'!C29)</f>
        <v/>
      </c>
      <c r="D28" s="121" t="str">
        <f>IF(ISBLANK('2a N loss risk'!E29),"",'2a N loss risk'!E29)</f>
        <v/>
      </c>
      <c r="E28" s="64"/>
      <c r="F28" s="64"/>
      <c r="G28" s="64"/>
      <c r="H28" s="64"/>
      <c r="I28" s="64"/>
      <c r="J28" s="142" t="str">
        <f t="shared" si="0"/>
        <v/>
      </c>
      <c r="Q28" s="136"/>
      <c r="R28" s="136"/>
      <c r="S28" s="136"/>
      <c r="T28" s="136"/>
      <c r="U28" s="136"/>
      <c r="V28" s="136"/>
      <c r="W28" s="136"/>
      <c r="X28" s="136"/>
      <c r="Y28" s="136"/>
      <c r="Z28" s="130"/>
      <c r="AA28" s="129" t="str">
        <f t="shared" si="1"/>
        <v/>
      </c>
      <c r="AB28" s="129">
        <f t="shared" si="2"/>
        <v>0</v>
      </c>
      <c r="AC28" s="125">
        <f t="shared" si="3"/>
        <v>0</v>
      </c>
      <c r="AD28" s="125">
        <f t="shared" si="4"/>
        <v>1</v>
      </c>
      <c r="AE28" s="125">
        <f t="shared" si="5"/>
        <v>0</v>
      </c>
      <c r="AF28" s="125">
        <f t="shared" si="6"/>
        <v>0</v>
      </c>
      <c r="AG28" s="125">
        <f t="shared" si="7"/>
        <v>0</v>
      </c>
      <c r="AH28" s="125">
        <f t="shared" si="8"/>
        <v>0</v>
      </c>
      <c r="AI28" s="125"/>
      <c r="AJ28" s="125" t="str">
        <f t="shared" si="9"/>
        <v/>
      </c>
      <c r="AK28" s="130"/>
      <c r="AL28" s="130"/>
      <c r="AM28" s="130"/>
    </row>
    <row r="29" spans="2:39" s="10" customFormat="1" ht="24.65" customHeight="1" thickBot="1" x14ac:dyDescent="0.6">
      <c r="B29" s="35">
        <v>25</v>
      </c>
      <c r="C29" s="121" t="str">
        <f>IF(ISBLANK('2a N loss risk'!C30),"",'2a N loss risk'!C30)</f>
        <v/>
      </c>
      <c r="D29" s="121" t="str">
        <f>IF(ISBLANK('2a N loss risk'!E30),"",'2a N loss risk'!E30)</f>
        <v/>
      </c>
      <c r="E29" s="64"/>
      <c r="F29" s="64"/>
      <c r="G29" s="64"/>
      <c r="H29" s="64"/>
      <c r="I29" s="64"/>
      <c r="J29" s="142" t="str">
        <f t="shared" si="0"/>
        <v/>
      </c>
      <c r="Q29" s="136"/>
      <c r="R29" s="136"/>
      <c r="S29" s="136"/>
      <c r="T29" s="136"/>
      <c r="U29" s="136"/>
      <c r="V29" s="136"/>
      <c r="W29" s="136"/>
      <c r="X29" s="136"/>
      <c r="Y29" s="136"/>
      <c r="Z29" s="130"/>
      <c r="AA29" s="129" t="str">
        <f t="shared" si="1"/>
        <v/>
      </c>
      <c r="AB29" s="129">
        <f t="shared" si="2"/>
        <v>0</v>
      </c>
      <c r="AC29" s="125">
        <f t="shared" si="3"/>
        <v>0</v>
      </c>
      <c r="AD29" s="125">
        <f t="shared" si="4"/>
        <v>1</v>
      </c>
      <c r="AE29" s="125">
        <f t="shared" si="5"/>
        <v>0</v>
      </c>
      <c r="AF29" s="125">
        <f t="shared" si="6"/>
        <v>0</v>
      </c>
      <c r="AG29" s="125">
        <f t="shared" si="7"/>
        <v>0</v>
      </c>
      <c r="AH29" s="125">
        <f t="shared" si="8"/>
        <v>0</v>
      </c>
      <c r="AI29" s="125"/>
      <c r="AJ29" s="125" t="str">
        <f t="shared" si="9"/>
        <v/>
      </c>
      <c r="AK29" s="130"/>
      <c r="AL29" s="130"/>
      <c r="AM29" s="130"/>
    </row>
    <row r="30" spans="2:39" s="10" customFormat="1" ht="24.65" customHeight="1" thickBot="1" x14ac:dyDescent="0.6">
      <c r="B30" s="35">
        <v>26</v>
      </c>
      <c r="C30" s="121" t="str">
        <f>IF(ISBLANK('2a N loss risk'!C31),"",'2a N loss risk'!C31)</f>
        <v/>
      </c>
      <c r="D30" s="121" t="str">
        <f>IF(ISBLANK('2a N loss risk'!E31),"",'2a N loss risk'!E31)</f>
        <v/>
      </c>
      <c r="E30" s="64"/>
      <c r="F30" s="64"/>
      <c r="G30" s="64"/>
      <c r="H30" s="64"/>
      <c r="I30" s="64"/>
      <c r="J30" s="142" t="str">
        <f t="shared" si="0"/>
        <v/>
      </c>
      <c r="Q30" s="136"/>
      <c r="R30" s="136"/>
      <c r="S30" s="136"/>
      <c r="T30" s="136"/>
      <c r="U30" s="136"/>
      <c r="V30" s="136"/>
      <c r="W30" s="136"/>
      <c r="X30" s="136"/>
      <c r="Y30" s="136"/>
      <c r="Z30" s="130"/>
      <c r="AA30" s="129" t="str">
        <f t="shared" si="1"/>
        <v/>
      </c>
      <c r="AB30" s="129">
        <f t="shared" si="2"/>
        <v>0</v>
      </c>
      <c r="AC30" s="125">
        <f t="shared" si="3"/>
        <v>0</v>
      </c>
      <c r="AD30" s="125">
        <f t="shared" si="4"/>
        <v>1</v>
      </c>
      <c r="AE30" s="125">
        <f t="shared" si="5"/>
        <v>0</v>
      </c>
      <c r="AF30" s="125">
        <f t="shared" si="6"/>
        <v>0</v>
      </c>
      <c r="AG30" s="125">
        <f t="shared" si="7"/>
        <v>0</v>
      </c>
      <c r="AH30" s="125">
        <f t="shared" si="8"/>
        <v>0</v>
      </c>
      <c r="AI30" s="125"/>
      <c r="AJ30" s="125" t="str">
        <f t="shared" si="9"/>
        <v/>
      </c>
      <c r="AK30" s="130"/>
      <c r="AL30" s="130"/>
      <c r="AM30" s="130"/>
    </row>
    <row r="31" spans="2:39" s="10" customFormat="1" ht="24.65" customHeight="1" thickBot="1" x14ac:dyDescent="0.6">
      <c r="B31" s="35">
        <v>27</v>
      </c>
      <c r="C31" s="121" t="str">
        <f>IF(ISBLANK('2a N loss risk'!C32),"",'2a N loss risk'!C32)</f>
        <v/>
      </c>
      <c r="D31" s="121" t="str">
        <f>IF(ISBLANK('2a N loss risk'!E32),"",'2a N loss risk'!E32)</f>
        <v/>
      </c>
      <c r="E31" s="64"/>
      <c r="F31" s="64"/>
      <c r="G31" s="64"/>
      <c r="H31" s="64"/>
      <c r="I31" s="64"/>
      <c r="J31" s="142" t="str">
        <f t="shared" si="0"/>
        <v/>
      </c>
      <c r="Q31" s="136"/>
      <c r="R31" s="136"/>
      <c r="S31" s="136"/>
      <c r="T31" s="136"/>
      <c r="U31" s="136"/>
      <c r="V31" s="136"/>
      <c r="W31" s="136"/>
      <c r="X31" s="136"/>
      <c r="Y31" s="136"/>
      <c r="Z31" s="130"/>
      <c r="AA31" s="129" t="str">
        <f t="shared" si="1"/>
        <v/>
      </c>
      <c r="AB31" s="129">
        <f t="shared" si="2"/>
        <v>0</v>
      </c>
      <c r="AC31" s="125">
        <f t="shared" si="3"/>
        <v>0</v>
      </c>
      <c r="AD31" s="125">
        <f t="shared" si="4"/>
        <v>1</v>
      </c>
      <c r="AE31" s="125">
        <f t="shared" si="5"/>
        <v>0</v>
      </c>
      <c r="AF31" s="125">
        <f t="shared" si="6"/>
        <v>0</v>
      </c>
      <c r="AG31" s="125">
        <f t="shared" si="7"/>
        <v>0</v>
      </c>
      <c r="AH31" s="125">
        <f t="shared" si="8"/>
        <v>0</v>
      </c>
      <c r="AI31" s="125"/>
      <c r="AJ31" s="125" t="str">
        <f t="shared" si="9"/>
        <v/>
      </c>
      <c r="AK31" s="130"/>
      <c r="AL31" s="130"/>
      <c r="AM31" s="130"/>
    </row>
    <row r="32" spans="2:39" s="10" customFormat="1" ht="24.65" customHeight="1" thickBot="1" x14ac:dyDescent="0.6">
      <c r="B32" s="35">
        <v>28</v>
      </c>
      <c r="C32" s="121" t="str">
        <f>IF(ISBLANK('2a N loss risk'!C33),"",'2a N loss risk'!C33)</f>
        <v/>
      </c>
      <c r="D32" s="121" t="str">
        <f>IF(ISBLANK('2a N loss risk'!E33),"",'2a N loss risk'!E33)</f>
        <v/>
      </c>
      <c r="E32" s="64"/>
      <c r="F32" s="64"/>
      <c r="G32" s="64"/>
      <c r="H32" s="64"/>
      <c r="I32" s="64"/>
      <c r="J32" s="142" t="str">
        <f t="shared" si="0"/>
        <v/>
      </c>
      <c r="Q32" s="136"/>
      <c r="R32" s="136"/>
      <c r="S32" s="136"/>
      <c r="T32" s="136"/>
      <c r="U32" s="136"/>
      <c r="V32" s="136"/>
      <c r="W32" s="136"/>
      <c r="X32" s="136"/>
      <c r="Y32" s="136"/>
      <c r="Z32" s="130"/>
      <c r="AA32" s="129" t="str">
        <f t="shared" si="1"/>
        <v/>
      </c>
      <c r="AB32" s="129">
        <f t="shared" si="2"/>
        <v>0</v>
      </c>
      <c r="AC32" s="125">
        <f t="shared" si="3"/>
        <v>0</v>
      </c>
      <c r="AD32" s="125">
        <f t="shared" si="4"/>
        <v>1</v>
      </c>
      <c r="AE32" s="125">
        <f t="shared" si="5"/>
        <v>0</v>
      </c>
      <c r="AF32" s="125">
        <f t="shared" si="6"/>
        <v>0</v>
      </c>
      <c r="AG32" s="125">
        <f t="shared" si="7"/>
        <v>0</v>
      </c>
      <c r="AH32" s="125">
        <f t="shared" si="8"/>
        <v>0</v>
      </c>
      <c r="AI32" s="125"/>
      <c r="AJ32" s="125" t="str">
        <f t="shared" si="9"/>
        <v/>
      </c>
      <c r="AK32" s="130"/>
      <c r="AL32" s="130"/>
      <c r="AM32" s="130"/>
    </row>
    <row r="33" spans="2:39" s="10" customFormat="1" ht="24.65" customHeight="1" thickBot="1" x14ac:dyDescent="0.6">
      <c r="B33" s="35">
        <v>29</v>
      </c>
      <c r="C33" s="121" t="str">
        <f>IF(ISBLANK('2a N loss risk'!C34),"",'2a N loss risk'!C34)</f>
        <v/>
      </c>
      <c r="D33" s="121" t="str">
        <f>IF(ISBLANK('2a N loss risk'!E34),"",'2a N loss risk'!E34)</f>
        <v/>
      </c>
      <c r="E33" s="64"/>
      <c r="F33" s="64"/>
      <c r="G33" s="64"/>
      <c r="H33" s="64"/>
      <c r="I33" s="64"/>
      <c r="J33" s="142" t="str">
        <f t="shared" si="0"/>
        <v/>
      </c>
      <c r="Q33" s="136"/>
      <c r="R33" s="136"/>
      <c r="S33" s="136"/>
      <c r="T33" s="136"/>
      <c r="U33" s="136"/>
      <c r="V33" s="136"/>
      <c r="W33" s="136"/>
      <c r="X33" s="136"/>
      <c r="Y33" s="136"/>
      <c r="Z33" s="130"/>
      <c r="AA33" s="129" t="str">
        <f t="shared" si="1"/>
        <v/>
      </c>
      <c r="AB33" s="129">
        <f t="shared" si="2"/>
        <v>0</v>
      </c>
      <c r="AC33" s="125">
        <f t="shared" si="3"/>
        <v>0</v>
      </c>
      <c r="AD33" s="125">
        <f t="shared" si="4"/>
        <v>1</v>
      </c>
      <c r="AE33" s="125">
        <f t="shared" si="5"/>
        <v>0</v>
      </c>
      <c r="AF33" s="125">
        <f t="shared" si="6"/>
        <v>0</v>
      </c>
      <c r="AG33" s="125">
        <f t="shared" si="7"/>
        <v>0</v>
      </c>
      <c r="AH33" s="125">
        <f t="shared" si="8"/>
        <v>0</v>
      </c>
      <c r="AI33" s="125"/>
      <c r="AJ33" s="125" t="str">
        <f t="shared" si="9"/>
        <v/>
      </c>
      <c r="AK33" s="130"/>
      <c r="AL33" s="130"/>
      <c r="AM33" s="130"/>
    </row>
    <row r="34" spans="2:39" s="10" customFormat="1" ht="24.65" customHeight="1" thickBot="1" x14ac:dyDescent="0.6">
      <c r="B34" s="35">
        <v>30</v>
      </c>
      <c r="C34" s="121" t="str">
        <f>IF(ISBLANK('2a N loss risk'!C35),"",'2a N loss risk'!C35)</f>
        <v/>
      </c>
      <c r="D34" s="121" t="str">
        <f>IF(ISBLANK('2a N loss risk'!E35),"",'2a N loss risk'!E35)</f>
        <v/>
      </c>
      <c r="E34" s="64"/>
      <c r="F34" s="64"/>
      <c r="G34" s="64"/>
      <c r="H34" s="64"/>
      <c r="I34" s="64"/>
      <c r="J34" s="142" t="str">
        <f t="shared" si="0"/>
        <v/>
      </c>
      <c r="Q34" s="136"/>
      <c r="R34" s="136"/>
      <c r="S34" s="136"/>
      <c r="T34" s="136"/>
      <c r="U34" s="136"/>
      <c r="V34" s="136"/>
      <c r="W34" s="136"/>
      <c r="X34" s="136"/>
      <c r="Y34" s="136"/>
      <c r="Z34" s="130"/>
      <c r="AA34" s="129" t="str">
        <f t="shared" si="1"/>
        <v/>
      </c>
      <c r="AB34" s="129">
        <f t="shared" si="2"/>
        <v>0</v>
      </c>
      <c r="AC34" s="125">
        <f t="shared" si="3"/>
        <v>0</v>
      </c>
      <c r="AD34" s="125">
        <f t="shared" si="4"/>
        <v>1</v>
      </c>
      <c r="AE34" s="125">
        <f t="shared" si="5"/>
        <v>0</v>
      </c>
      <c r="AF34" s="125">
        <f t="shared" si="6"/>
        <v>0</v>
      </c>
      <c r="AG34" s="125">
        <f t="shared" si="7"/>
        <v>0</v>
      </c>
      <c r="AH34" s="125">
        <f t="shared" si="8"/>
        <v>0</v>
      </c>
      <c r="AI34" s="125"/>
      <c r="AJ34" s="125" t="str">
        <f t="shared" si="9"/>
        <v/>
      </c>
      <c r="AK34" s="130"/>
      <c r="AL34" s="130"/>
      <c r="AM34" s="130"/>
    </row>
    <row r="35" spans="2:39" s="10" customFormat="1" ht="24.65" customHeight="1" thickBot="1" x14ac:dyDescent="0.6">
      <c r="B35" s="35">
        <v>31</v>
      </c>
      <c r="C35" s="121" t="str">
        <f>IF(ISBLANK('2a N loss risk'!C36),"",'2a N loss risk'!C36)</f>
        <v/>
      </c>
      <c r="D35" s="121" t="str">
        <f>IF(ISBLANK('2a N loss risk'!E36),"",'2a N loss risk'!E36)</f>
        <v/>
      </c>
      <c r="E35" s="64"/>
      <c r="F35" s="64"/>
      <c r="G35" s="64"/>
      <c r="H35" s="64"/>
      <c r="I35" s="64"/>
      <c r="J35" s="142" t="str">
        <f t="shared" si="0"/>
        <v/>
      </c>
      <c r="Q35" s="136"/>
      <c r="R35" s="136"/>
      <c r="S35" s="136"/>
      <c r="T35" s="136"/>
      <c r="U35" s="136"/>
      <c r="V35" s="136"/>
      <c r="W35" s="136"/>
      <c r="X35" s="136"/>
      <c r="Y35" s="136"/>
      <c r="Z35" s="130"/>
      <c r="AA35" s="129" t="str">
        <f t="shared" si="1"/>
        <v/>
      </c>
      <c r="AB35" s="129">
        <f t="shared" si="2"/>
        <v>0</v>
      </c>
      <c r="AC35" s="125">
        <f t="shared" si="3"/>
        <v>0</v>
      </c>
      <c r="AD35" s="125">
        <f t="shared" si="4"/>
        <v>1</v>
      </c>
      <c r="AE35" s="125">
        <f t="shared" si="5"/>
        <v>0</v>
      </c>
      <c r="AF35" s="125">
        <f t="shared" si="6"/>
        <v>0</v>
      </c>
      <c r="AG35" s="125">
        <f t="shared" si="7"/>
        <v>0</v>
      </c>
      <c r="AH35" s="125">
        <f t="shared" si="8"/>
        <v>0</v>
      </c>
      <c r="AI35" s="125"/>
      <c r="AJ35" s="125" t="str">
        <f t="shared" si="9"/>
        <v/>
      </c>
      <c r="AK35" s="130"/>
      <c r="AL35" s="130"/>
      <c r="AM35" s="130"/>
    </row>
    <row r="36" spans="2:39" s="10" customFormat="1" ht="24.65" customHeight="1" thickBot="1" x14ac:dyDescent="0.6">
      <c r="B36" s="35">
        <v>32</v>
      </c>
      <c r="C36" s="121" t="str">
        <f>IF(ISBLANK('2a N loss risk'!C37),"",'2a N loss risk'!C37)</f>
        <v/>
      </c>
      <c r="D36" s="121" t="str">
        <f>IF(ISBLANK('2a N loss risk'!E37),"",'2a N loss risk'!E37)</f>
        <v/>
      </c>
      <c r="E36" s="64"/>
      <c r="F36" s="64"/>
      <c r="G36" s="64"/>
      <c r="H36" s="64"/>
      <c r="I36" s="64"/>
      <c r="J36" s="142" t="str">
        <f t="shared" si="0"/>
        <v/>
      </c>
      <c r="Q36" s="136"/>
      <c r="R36" s="136"/>
      <c r="S36" s="136"/>
      <c r="T36" s="136"/>
      <c r="U36" s="136"/>
      <c r="V36" s="136"/>
      <c r="W36" s="136"/>
      <c r="X36" s="136"/>
      <c r="Y36" s="136"/>
      <c r="Z36" s="130"/>
      <c r="AA36" s="129" t="str">
        <f t="shared" si="1"/>
        <v/>
      </c>
      <c r="AB36" s="129">
        <f t="shared" si="2"/>
        <v>0</v>
      </c>
      <c r="AC36" s="125">
        <f t="shared" si="3"/>
        <v>0</v>
      </c>
      <c r="AD36" s="125">
        <f t="shared" si="4"/>
        <v>1</v>
      </c>
      <c r="AE36" s="125">
        <f t="shared" si="5"/>
        <v>0</v>
      </c>
      <c r="AF36" s="125">
        <f t="shared" si="6"/>
        <v>0</v>
      </c>
      <c r="AG36" s="125">
        <f t="shared" si="7"/>
        <v>0</v>
      </c>
      <c r="AH36" s="125">
        <f t="shared" si="8"/>
        <v>0</v>
      </c>
      <c r="AI36" s="125"/>
      <c r="AJ36" s="125" t="str">
        <f t="shared" si="9"/>
        <v/>
      </c>
      <c r="AK36" s="130"/>
      <c r="AL36" s="130"/>
      <c r="AM36" s="130"/>
    </row>
    <row r="37" spans="2:39" s="10" customFormat="1" ht="24.65" customHeight="1" thickBot="1" x14ac:dyDescent="0.6">
      <c r="B37" s="35">
        <v>33</v>
      </c>
      <c r="C37" s="121" t="str">
        <f>IF(ISBLANK('2a N loss risk'!C38),"",'2a N loss risk'!C38)</f>
        <v/>
      </c>
      <c r="D37" s="121" t="str">
        <f>IF(ISBLANK('2a N loss risk'!E38),"",'2a N loss risk'!E38)</f>
        <v/>
      </c>
      <c r="E37" s="64"/>
      <c r="F37" s="64"/>
      <c r="G37" s="64"/>
      <c r="H37" s="64"/>
      <c r="I37" s="64"/>
      <c r="J37" s="142" t="str">
        <f t="shared" si="0"/>
        <v/>
      </c>
      <c r="Q37" s="136"/>
      <c r="R37" s="136"/>
      <c r="S37" s="136"/>
      <c r="T37" s="136"/>
      <c r="U37" s="136"/>
      <c r="V37" s="136"/>
      <c r="W37" s="136"/>
      <c r="X37" s="136"/>
      <c r="Y37" s="136"/>
      <c r="Z37" s="130"/>
      <c r="AA37" s="129" t="str">
        <f t="shared" si="1"/>
        <v/>
      </c>
      <c r="AB37" s="129">
        <f t="shared" si="2"/>
        <v>0</v>
      </c>
      <c r="AC37" s="125">
        <f t="shared" si="3"/>
        <v>0</v>
      </c>
      <c r="AD37" s="125">
        <f t="shared" si="4"/>
        <v>1</v>
      </c>
      <c r="AE37" s="125">
        <f t="shared" si="5"/>
        <v>0</v>
      </c>
      <c r="AF37" s="125">
        <f t="shared" si="6"/>
        <v>0</v>
      </c>
      <c r="AG37" s="125">
        <f t="shared" si="7"/>
        <v>0</v>
      </c>
      <c r="AH37" s="125">
        <f t="shared" si="8"/>
        <v>0</v>
      </c>
      <c r="AI37" s="125"/>
      <c r="AJ37" s="125" t="str">
        <f t="shared" si="9"/>
        <v/>
      </c>
      <c r="AK37" s="130"/>
      <c r="AL37" s="130"/>
      <c r="AM37" s="130"/>
    </row>
    <row r="38" spans="2:39" s="10" customFormat="1" ht="24.65" customHeight="1" thickBot="1" x14ac:dyDescent="0.6">
      <c r="B38" s="35">
        <v>34</v>
      </c>
      <c r="C38" s="121" t="str">
        <f>IF(ISBLANK('2a N loss risk'!C39),"",'2a N loss risk'!C39)</f>
        <v/>
      </c>
      <c r="D38" s="121" t="str">
        <f>IF(ISBLANK('2a N loss risk'!E39),"",'2a N loss risk'!E39)</f>
        <v/>
      </c>
      <c r="E38" s="64"/>
      <c r="F38" s="64"/>
      <c r="G38" s="64"/>
      <c r="H38" s="64"/>
      <c r="I38" s="64"/>
      <c r="J38" s="142" t="str">
        <f t="shared" si="0"/>
        <v/>
      </c>
      <c r="Q38" s="136"/>
      <c r="R38" s="136"/>
      <c r="S38" s="136"/>
      <c r="T38" s="136"/>
      <c r="U38" s="136"/>
      <c r="V38" s="136"/>
      <c r="W38" s="136"/>
      <c r="X38" s="136"/>
      <c r="Y38" s="136"/>
      <c r="Z38" s="130"/>
      <c r="AA38" s="129" t="str">
        <f t="shared" si="1"/>
        <v/>
      </c>
      <c r="AB38" s="129">
        <f t="shared" si="2"/>
        <v>0</v>
      </c>
      <c r="AC38" s="125">
        <f t="shared" si="3"/>
        <v>0</v>
      </c>
      <c r="AD38" s="125">
        <f t="shared" si="4"/>
        <v>1</v>
      </c>
      <c r="AE38" s="125">
        <f t="shared" si="5"/>
        <v>0</v>
      </c>
      <c r="AF38" s="125">
        <f t="shared" si="6"/>
        <v>0</v>
      </c>
      <c r="AG38" s="125">
        <f t="shared" si="7"/>
        <v>0</v>
      </c>
      <c r="AH38" s="125">
        <f t="shared" si="8"/>
        <v>0</v>
      </c>
      <c r="AI38" s="125"/>
      <c r="AJ38" s="125" t="str">
        <f t="shared" si="9"/>
        <v/>
      </c>
      <c r="AK38" s="130"/>
      <c r="AL38" s="130"/>
      <c r="AM38" s="130"/>
    </row>
    <row r="39" spans="2:39" s="10" customFormat="1" ht="24.65" customHeight="1" thickBot="1" x14ac:dyDescent="0.6">
      <c r="B39" s="35">
        <v>35</v>
      </c>
      <c r="C39" s="121" t="str">
        <f>IF(ISBLANK('2a N loss risk'!C40),"",'2a N loss risk'!C40)</f>
        <v/>
      </c>
      <c r="D39" s="121" t="str">
        <f>IF(ISBLANK('2a N loss risk'!E40),"",'2a N loss risk'!E40)</f>
        <v/>
      </c>
      <c r="E39" s="64"/>
      <c r="F39" s="64"/>
      <c r="G39" s="64"/>
      <c r="H39" s="64"/>
      <c r="I39" s="64"/>
      <c r="J39" s="142" t="str">
        <f t="shared" si="0"/>
        <v/>
      </c>
      <c r="Q39" s="136"/>
      <c r="R39" s="136"/>
      <c r="S39" s="136"/>
      <c r="T39" s="136"/>
      <c r="U39" s="136"/>
      <c r="V39" s="136"/>
      <c r="W39" s="136"/>
      <c r="X39" s="136"/>
      <c r="Y39" s="136"/>
      <c r="Z39" s="130"/>
      <c r="AA39" s="129" t="str">
        <f t="shared" si="1"/>
        <v/>
      </c>
      <c r="AB39" s="129">
        <f t="shared" si="2"/>
        <v>0</v>
      </c>
      <c r="AC39" s="125">
        <f t="shared" si="3"/>
        <v>0</v>
      </c>
      <c r="AD39" s="125">
        <f t="shared" si="4"/>
        <v>1</v>
      </c>
      <c r="AE39" s="125">
        <f t="shared" si="5"/>
        <v>0</v>
      </c>
      <c r="AF39" s="125">
        <f t="shared" si="6"/>
        <v>0</v>
      </c>
      <c r="AG39" s="125">
        <f t="shared" si="7"/>
        <v>0</v>
      </c>
      <c r="AH39" s="125">
        <f t="shared" si="8"/>
        <v>0</v>
      </c>
      <c r="AI39" s="125"/>
      <c r="AJ39" s="125" t="str">
        <f t="shared" si="9"/>
        <v/>
      </c>
      <c r="AK39" s="130"/>
      <c r="AL39" s="130"/>
      <c r="AM39" s="130"/>
    </row>
    <row r="40" spans="2:39" s="10" customFormat="1" ht="24.65" customHeight="1" thickBot="1" x14ac:dyDescent="0.6">
      <c r="B40" s="35">
        <v>36</v>
      </c>
      <c r="C40" s="121" t="str">
        <f>IF(ISBLANK('2a N loss risk'!C41),"",'2a N loss risk'!C41)</f>
        <v/>
      </c>
      <c r="D40" s="121" t="str">
        <f>IF(ISBLANK('2a N loss risk'!E41),"",'2a N loss risk'!E41)</f>
        <v/>
      </c>
      <c r="E40" s="64"/>
      <c r="F40" s="64"/>
      <c r="G40" s="64"/>
      <c r="H40" s="64"/>
      <c r="I40" s="64"/>
      <c r="J40" s="142" t="str">
        <f t="shared" si="0"/>
        <v/>
      </c>
      <c r="Q40" s="136"/>
      <c r="R40" s="136"/>
      <c r="S40" s="136"/>
      <c r="T40" s="136"/>
      <c r="U40" s="136"/>
      <c r="V40" s="136"/>
      <c r="W40" s="136"/>
      <c r="X40" s="136"/>
      <c r="Y40" s="136"/>
      <c r="Z40" s="130"/>
      <c r="AA40" s="129" t="str">
        <f t="shared" si="1"/>
        <v/>
      </c>
      <c r="AB40" s="129">
        <f t="shared" si="2"/>
        <v>0</v>
      </c>
      <c r="AC40" s="125">
        <f t="shared" si="3"/>
        <v>0</v>
      </c>
      <c r="AD40" s="125">
        <f t="shared" si="4"/>
        <v>1</v>
      </c>
      <c r="AE40" s="125">
        <f t="shared" si="5"/>
        <v>0</v>
      </c>
      <c r="AF40" s="125">
        <f t="shared" si="6"/>
        <v>0</v>
      </c>
      <c r="AG40" s="125">
        <f t="shared" si="7"/>
        <v>0</v>
      </c>
      <c r="AH40" s="125">
        <f t="shared" si="8"/>
        <v>0</v>
      </c>
      <c r="AI40" s="125"/>
      <c r="AJ40" s="125" t="str">
        <f t="shared" si="9"/>
        <v/>
      </c>
      <c r="AK40" s="130"/>
      <c r="AL40" s="130"/>
      <c r="AM40" s="130"/>
    </row>
    <row r="41" spans="2:39" s="10" customFormat="1" ht="24.65" customHeight="1" thickBot="1" x14ac:dyDescent="0.6">
      <c r="B41" s="35">
        <v>37</v>
      </c>
      <c r="C41" s="121" t="str">
        <f>IF(ISBLANK('2a N loss risk'!C42),"",'2a N loss risk'!C42)</f>
        <v/>
      </c>
      <c r="D41" s="121" t="str">
        <f>IF(ISBLANK('2a N loss risk'!E42),"",'2a N loss risk'!E42)</f>
        <v/>
      </c>
      <c r="E41" s="64"/>
      <c r="F41" s="64"/>
      <c r="G41" s="64"/>
      <c r="H41" s="64"/>
      <c r="I41" s="64"/>
      <c r="J41" s="142" t="str">
        <f t="shared" si="0"/>
        <v/>
      </c>
      <c r="Q41" s="136"/>
      <c r="R41" s="136"/>
      <c r="S41" s="136"/>
      <c r="T41" s="136"/>
      <c r="U41" s="136"/>
      <c r="V41" s="136"/>
      <c r="W41" s="136"/>
      <c r="X41" s="136"/>
      <c r="Y41" s="136"/>
      <c r="Z41" s="130"/>
      <c r="AA41" s="129" t="str">
        <f t="shared" si="1"/>
        <v/>
      </c>
      <c r="AB41" s="129">
        <f t="shared" si="2"/>
        <v>0</v>
      </c>
      <c r="AC41" s="125">
        <f t="shared" si="3"/>
        <v>0</v>
      </c>
      <c r="AD41" s="125">
        <f t="shared" si="4"/>
        <v>1</v>
      </c>
      <c r="AE41" s="125">
        <f t="shared" si="5"/>
        <v>0</v>
      </c>
      <c r="AF41" s="125">
        <f t="shared" si="6"/>
        <v>0</v>
      </c>
      <c r="AG41" s="125">
        <f t="shared" si="7"/>
        <v>0</v>
      </c>
      <c r="AH41" s="125">
        <f t="shared" si="8"/>
        <v>0</v>
      </c>
      <c r="AI41" s="125"/>
      <c r="AJ41" s="125" t="str">
        <f t="shared" si="9"/>
        <v/>
      </c>
      <c r="AK41" s="130"/>
      <c r="AL41" s="130"/>
      <c r="AM41" s="130"/>
    </row>
    <row r="42" spans="2:39" s="10" customFormat="1" ht="24.65" customHeight="1" thickBot="1" x14ac:dyDescent="0.6">
      <c r="B42" s="35">
        <v>38</v>
      </c>
      <c r="C42" s="121" t="str">
        <f>IF(ISBLANK('2a N loss risk'!C43),"",'2a N loss risk'!C43)</f>
        <v/>
      </c>
      <c r="D42" s="121" t="str">
        <f>IF(ISBLANK('2a N loss risk'!E43),"",'2a N loss risk'!E43)</f>
        <v/>
      </c>
      <c r="E42" s="64"/>
      <c r="F42" s="64"/>
      <c r="G42" s="64"/>
      <c r="H42" s="64"/>
      <c r="I42" s="64"/>
      <c r="J42" s="142" t="str">
        <f t="shared" si="0"/>
        <v/>
      </c>
      <c r="Q42" s="136"/>
      <c r="R42" s="136"/>
      <c r="S42" s="136"/>
      <c r="T42" s="136"/>
      <c r="U42" s="136"/>
      <c r="V42" s="136"/>
      <c r="W42" s="136"/>
      <c r="X42" s="136"/>
      <c r="Y42" s="136"/>
      <c r="Z42" s="130"/>
      <c r="AA42" s="129" t="str">
        <f t="shared" si="1"/>
        <v/>
      </c>
      <c r="AB42" s="129">
        <f t="shared" si="2"/>
        <v>0</v>
      </c>
      <c r="AC42" s="125">
        <f t="shared" si="3"/>
        <v>0</v>
      </c>
      <c r="AD42" s="125">
        <f t="shared" si="4"/>
        <v>1</v>
      </c>
      <c r="AE42" s="125">
        <f t="shared" si="5"/>
        <v>0</v>
      </c>
      <c r="AF42" s="125">
        <f t="shared" si="6"/>
        <v>0</v>
      </c>
      <c r="AG42" s="125">
        <f t="shared" si="7"/>
        <v>0</v>
      </c>
      <c r="AH42" s="125">
        <f t="shared" si="8"/>
        <v>0</v>
      </c>
      <c r="AI42" s="125"/>
      <c r="AJ42" s="125" t="str">
        <f t="shared" si="9"/>
        <v/>
      </c>
      <c r="AK42" s="130"/>
      <c r="AL42" s="130"/>
      <c r="AM42" s="130"/>
    </row>
    <row r="43" spans="2:39" s="10" customFormat="1" ht="24.65" customHeight="1" thickBot="1" x14ac:dyDescent="0.6">
      <c r="B43" s="35">
        <v>39</v>
      </c>
      <c r="C43" s="121" t="str">
        <f>IF(ISBLANK('2a N loss risk'!C44),"",'2a N loss risk'!C44)</f>
        <v/>
      </c>
      <c r="D43" s="121" t="str">
        <f>IF(ISBLANK('2a N loss risk'!E44),"",'2a N loss risk'!E44)</f>
        <v/>
      </c>
      <c r="E43" s="64"/>
      <c r="F43" s="64"/>
      <c r="G43" s="64"/>
      <c r="H43" s="64"/>
      <c r="I43" s="64"/>
      <c r="J43" s="142" t="str">
        <f t="shared" si="0"/>
        <v/>
      </c>
      <c r="Q43" s="136"/>
      <c r="R43" s="136"/>
      <c r="S43" s="136"/>
      <c r="T43" s="136"/>
      <c r="U43" s="136"/>
      <c r="V43" s="136"/>
      <c r="W43" s="136"/>
      <c r="X43" s="136"/>
      <c r="Y43" s="136"/>
      <c r="Z43" s="130"/>
      <c r="AA43" s="129" t="str">
        <f t="shared" si="1"/>
        <v/>
      </c>
      <c r="AB43" s="129">
        <f t="shared" si="2"/>
        <v>0</v>
      </c>
      <c r="AC43" s="125">
        <f t="shared" si="3"/>
        <v>0</v>
      </c>
      <c r="AD43" s="125">
        <f t="shared" si="4"/>
        <v>1</v>
      </c>
      <c r="AE43" s="125">
        <f t="shared" si="5"/>
        <v>0</v>
      </c>
      <c r="AF43" s="125">
        <f t="shared" si="6"/>
        <v>0</v>
      </c>
      <c r="AG43" s="125">
        <f t="shared" si="7"/>
        <v>0</v>
      </c>
      <c r="AH43" s="125">
        <f t="shared" si="8"/>
        <v>0</v>
      </c>
      <c r="AI43" s="125"/>
      <c r="AJ43" s="125" t="str">
        <f t="shared" si="9"/>
        <v/>
      </c>
      <c r="AK43" s="130"/>
      <c r="AL43" s="130"/>
      <c r="AM43" s="130"/>
    </row>
    <row r="44" spans="2:39" s="10" customFormat="1" ht="24.65" customHeight="1" thickBot="1" x14ac:dyDescent="0.6">
      <c r="B44" s="35">
        <v>40</v>
      </c>
      <c r="C44" s="121" t="str">
        <f>IF(ISBLANK('2a N loss risk'!C45),"",'2a N loss risk'!C45)</f>
        <v/>
      </c>
      <c r="D44" s="121" t="str">
        <f>IF(ISBLANK('2a N loss risk'!E45),"",'2a N loss risk'!E45)</f>
        <v/>
      </c>
      <c r="E44" s="64"/>
      <c r="F44" s="64"/>
      <c r="G44" s="64"/>
      <c r="H44" s="64"/>
      <c r="I44" s="64"/>
      <c r="J44" s="142" t="str">
        <f t="shared" si="0"/>
        <v/>
      </c>
      <c r="Q44" s="136"/>
      <c r="R44" s="136"/>
      <c r="S44" s="136"/>
      <c r="T44" s="136"/>
      <c r="U44" s="136"/>
      <c r="V44" s="136"/>
      <c r="W44" s="136"/>
      <c r="X44" s="136"/>
      <c r="Y44" s="136"/>
      <c r="Z44" s="130"/>
      <c r="AA44" s="129" t="str">
        <f t="shared" si="1"/>
        <v/>
      </c>
      <c r="AB44" s="129">
        <f t="shared" si="2"/>
        <v>0</v>
      </c>
      <c r="AC44" s="125">
        <f t="shared" si="3"/>
        <v>0</v>
      </c>
      <c r="AD44" s="125">
        <f t="shared" si="4"/>
        <v>1</v>
      </c>
      <c r="AE44" s="125">
        <f t="shared" si="5"/>
        <v>0</v>
      </c>
      <c r="AF44" s="125">
        <f t="shared" si="6"/>
        <v>0</v>
      </c>
      <c r="AG44" s="125">
        <f t="shared" si="7"/>
        <v>0</v>
      </c>
      <c r="AH44" s="125">
        <f t="shared" si="8"/>
        <v>0</v>
      </c>
      <c r="AI44" s="125"/>
      <c r="AJ44" s="125" t="str">
        <f t="shared" si="9"/>
        <v/>
      </c>
      <c r="AK44" s="130"/>
      <c r="AL44" s="130"/>
      <c r="AM44" s="130"/>
    </row>
    <row r="45" spans="2:39" s="10" customFormat="1" ht="24.65" customHeight="1" thickBot="1" x14ac:dyDescent="0.6">
      <c r="B45" s="35">
        <v>41</v>
      </c>
      <c r="C45" s="121" t="str">
        <f>IF(ISBLANK('2a N loss risk'!C46),"",'2a N loss risk'!C46)</f>
        <v/>
      </c>
      <c r="D45" s="121" t="str">
        <f>IF(ISBLANK('2a N loss risk'!E46),"",'2a N loss risk'!E46)</f>
        <v/>
      </c>
      <c r="E45" s="64"/>
      <c r="F45" s="64"/>
      <c r="G45" s="64"/>
      <c r="H45" s="64"/>
      <c r="I45" s="64"/>
      <c r="J45" s="142" t="str">
        <f t="shared" si="0"/>
        <v/>
      </c>
      <c r="Q45" s="136"/>
      <c r="R45" s="136"/>
      <c r="S45" s="136"/>
      <c r="T45" s="136"/>
      <c r="U45" s="136"/>
      <c r="V45" s="136"/>
      <c r="W45" s="136"/>
      <c r="X45" s="136"/>
      <c r="Y45" s="136"/>
      <c r="Z45" s="130"/>
      <c r="AA45" s="129" t="str">
        <f t="shared" si="1"/>
        <v/>
      </c>
      <c r="AB45" s="129">
        <f t="shared" si="2"/>
        <v>0</v>
      </c>
      <c r="AC45" s="125">
        <f t="shared" si="3"/>
        <v>0</v>
      </c>
      <c r="AD45" s="125">
        <f t="shared" si="4"/>
        <v>1</v>
      </c>
      <c r="AE45" s="125">
        <f t="shared" si="5"/>
        <v>0</v>
      </c>
      <c r="AF45" s="125">
        <f t="shared" si="6"/>
        <v>0</v>
      </c>
      <c r="AG45" s="125">
        <f t="shared" si="7"/>
        <v>0</v>
      </c>
      <c r="AH45" s="125">
        <f t="shared" si="8"/>
        <v>0</v>
      </c>
      <c r="AI45" s="125"/>
      <c r="AJ45" s="125" t="str">
        <f t="shared" si="9"/>
        <v/>
      </c>
      <c r="AK45" s="130"/>
      <c r="AL45" s="130"/>
      <c r="AM45" s="130"/>
    </row>
    <row r="46" spans="2:39" s="10" customFormat="1" ht="24.65" customHeight="1" thickBot="1" x14ac:dyDescent="0.6">
      <c r="B46" s="35">
        <v>42</v>
      </c>
      <c r="C46" s="121" t="str">
        <f>IF(ISBLANK('2a N loss risk'!C47),"",'2a N loss risk'!C47)</f>
        <v/>
      </c>
      <c r="D46" s="121" t="str">
        <f>IF(ISBLANK('2a N loss risk'!E47),"",'2a N loss risk'!E47)</f>
        <v/>
      </c>
      <c r="E46" s="64"/>
      <c r="F46" s="64"/>
      <c r="G46" s="64"/>
      <c r="H46" s="64"/>
      <c r="I46" s="64"/>
      <c r="J46" s="142" t="str">
        <f t="shared" si="0"/>
        <v/>
      </c>
      <c r="Q46" s="136"/>
      <c r="R46" s="136"/>
      <c r="S46" s="136"/>
      <c r="T46" s="136"/>
      <c r="U46" s="136"/>
      <c r="V46" s="136"/>
      <c r="W46" s="136"/>
      <c r="X46" s="136"/>
      <c r="Y46" s="136"/>
      <c r="Z46" s="130"/>
      <c r="AA46" s="129" t="str">
        <f t="shared" si="1"/>
        <v/>
      </c>
      <c r="AB46" s="129">
        <f t="shared" si="2"/>
        <v>0</v>
      </c>
      <c r="AC46" s="125">
        <f t="shared" si="3"/>
        <v>0</v>
      </c>
      <c r="AD46" s="125">
        <f t="shared" si="4"/>
        <v>1</v>
      </c>
      <c r="AE46" s="125">
        <f t="shared" si="5"/>
        <v>0</v>
      </c>
      <c r="AF46" s="125">
        <f t="shared" si="6"/>
        <v>0</v>
      </c>
      <c r="AG46" s="125">
        <f t="shared" si="7"/>
        <v>0</v>
      </c>
      <c r="AH46" s="125">
        <f t="shared" si="8"/>
        <v>0</v>
      </c>
      <c r="AI46" s="125"/>
      <c r="AJ46" s="125" t="str">
        <f t="shared" si="9"/>
        <v/>
      </c>
      <c r="AK46" s="130"/>
      <c r="AL46" s="130"/>
      <c r="AM46" s="130"/>
    </row>
    <row r="47" spans="2:39" s="10" customFormat="1" ht="24.65" customHeight="1" thickBot="1" x14ac:dyDescent="0.6">
      <c r="B47" s="35">
        <v>43</v>
      </c>
      <c r="C47" s="121" t="str">
        <f>IF(ISBLANK('2a N loss risk'!C48),"",'2a N loss risk'!C48)</f>
        <v/>
      </c>
      <c r="D47" s="121" t="str">
        <f>IF(ISBLANK('2a N loss risk'!E48),"",'2a N loss risk'!E48)</f>
        <v/>
      </c>
      <c r="E47" s="64"/>
      <c r="F47" s="64"/>
      <c r="G47" s="64"/>
      <c r="H47" s="64"/>
      <c r="I47" s="64"/>
      <c r="J47" s="142" t="str">
        <f t="shared" si="0"/>
        <v/>
      </c>
      <c r="Q47" s="136"/>
      <c r="R47" s="136"/>
      <c r="S47" s="136"/>
      <c r="T47" s="136"/>
      <c r="U47" s="136"/>
      <c r="V47" s="136"/>
      <c r="W47" s="136"/>
      <c r="X47" s="136"/>
      <c r="Y47" s="136"/>
      <c r="Z47" s="130"/>
      <c r="AA47" s="129" t="str">
        <f t="shared" si="1"/>
        <v/>
      </c>
      <c r="AB47" s="129">
        <f t="shared" si="2"/>
        <v>0</v>
      </c>
      <c r="AC47" s="125">
        <f t="shared" si="3"/>
        <v>0</v>
      </c>
      <c r="AD47" s="125">
        <f t="shared" si="4"/>
        <v>1</v>
      </c>
      <c r="AE47" s="125">
        <f t="shared" si="5"/>
        <v>0</v>
      </c>
      <c r="AF47" s="125">
        <f t="shared" si="6"/>
        <v>0</v>
      </c>
      <c r="AG47" s="125">
        <f t="shared" si="7"/>
        <v>0</v>
      </c>
      <c r="AH47" s="125">
        <f t="shared" si="8"/>
        <v>0</v>
      </c>
      <c r="AI47" s="125"/>
      <c r="AJ47" s="125" t="str">
        <f t="shared" si="9"/>
        <v/>
      </c>
      <c r="AK47" s="130"/>
      <c r="AL47" s="130"/>
      <c r="AM47" s="130"/>
    </row>
    <row r="48" spans="2:39" s="10" customFormat="1" ht="24.65" customHeight="1" thickBot="1" x14ac:dyDescent="0.6">
      <c r="B48" s="35">
        <v>44</v>
      </c>
      <c r="C48" s="121" t="str">
        <f>IF(ISBLANK('2a N loss risk'!C49),"",'2a N loss risk'!C49)</f>
        <v/>
      </c>
      <c r="D48" s="121" t="str">
        <f>IF(ISBLANK('2a N loss risk'!E49),"",'2a N loss risk'!E49)</f>
        <v/>
      </c>
      <c r="E48" s="64"/>
      <c r="F48" s="64"/>
      <c r="G48" s="64"/>
      <c r="H48" s="64"/>
      <c r="I48" s="64"/>
      <c r="J48" s="142" t="str">
        <f t="shared" si="0"/>
        <v/>
      </c>
      <c r="Q48" s="136"/>
      <c r="R48" s="136"/>
      <c r="S48" s="136"/>
      <c r="T48" s="136"/>
      <c r="U48" s="136"/>
      <c r="V48" s="136"/>
      <c r="W48" s="136"/>
      <c r="X48" s="136"/>
      <c r="Y48" s="136"/>
      <c r="Z48" s="130"/>
      <c r="AA48" s="129" t="str">
        <f t="shared" si="1"/>
        <v/>
      </c>
      <c r="AB48" s="129">
        <f t="shared" si="2"/>
        <v>0</v>
      </c>
      <c r="AC48" s="125">
        <f t="shared" si="3"/>
        <v>0</v>
      </c>
      <c r="AD48" s="125">
        <f t="shared" si="4"/>
        <v>1</v>
      </c>
      <c r="AE48" s="125">
        <f t="shared" si="5"/>
        <v>0</v>
      </c>
      <c r="AF48" s="125">
        <f t="shared" si="6"/>
        <v>0</v>
      </c>
      <c r="AG48" s="125">
        <f t="shared" si="7"/>
        <v>0</v>
      </c>
      <c r="AH48" s="125">
        <f t="shared" si="8"/>
        <v>0</v>
      </c>
      <c r="AI48" s="125"/>
      <c r="AJ48" s="125" t="str">
        <f t="shared" si="9"/>
        <v/>
      </c>
      <c r="AK48" s="130"/>
      <c r="AL48" s="130"/>
      <c r="AM48" s="130"/>
    </row>
    <row r="49" spans="2:39" s="10" customFormat="1" ht="24.65" customHeight="1" thickBot="1" x14ac:dyDescent="0.6">
      <c r="B49" s="35">
        <v>45</v>
      </c>
      <c r="C49" s="121" t="str">
        <f>IF(ISBLANK('2a N loss risk'!C50),"",'2a N loss risk'!C50)</f>
        <v/>
      </c>
      <c r="D49" s="121" t="str">
        <f>IF(ISBLANK('2a N loss risk'!E50),"",'2a N loss risk'!E50)</f>
        <v/>
      </c>
      <c r="E49" s="64"/>
      <c r="F49" s="64"/>
      <c r="G49" s="64"/>
      <c r="H49" s="64"/>
      <c r="I49" s="64"/>
      <c r="J49" s="142" t="str">
        <f t="shared" si="0"/>
        <v/>
      </c>
      <c r="Q49" s="136"/>
      <c r="R49" s="136"/>
      <c r="S49" s="136"/>
      <c r="T49" s="136"/>
      <c r="U49" s="136"/>
      <c r="V49" s="136"/>
      <c r="W49" s="136"/>
      <c r="X49" s="136"/>
      <c r="Y49" s="136"/>
      <c r="Z49" s="130"/>
      <c r="AA49" s="129" t="str">
        <f t="shared" si="1"/>
        <v/>
      </c>
      <c r="AB49" s="129">
        <f t="shared" si="2"/>
        <v>0</v>
      </c>
      <c r="AC49" s="125">
        <f t="shared" si="3"/>
        <v>0</v>
      </c>
      <c r="AD49" s="125">
        <f t="shared" si="4"/>
        <v>1</v>
      </c>
      <c r="AE49" s="125">
        <f t="shared" si="5"/>
        <v>0</v>
      </c>
      <c r="AF49" s="125">
        <f t="shared" si="6"/>
        <v>0</v>
      </c>
      <c r="AG49" s="125">
        <f t="shared" si="7"/>
        <v>0</v>
      </c>
      <c r="AH49" s="125">
        <f t="shared" si="8"/>
        <v>0</v>
      </c>
      <c r="AI49" s="125"/>
      <c r="AJ49" s="125" t="str">
        <f t="shared" si="9"/>
        <v/>
      </c>
      <c r="AK49" s="130"/>
      <c r="AL49" s="130"/>
      <c r="AM49" s="130"/>
    </row>
    <row r="50" spans="2:39" s="10" customFormat="1" ht="24.65" customHeight="1" thickBot="1" x14ac:dyDescent="0.6">
      <c r="B50" s="35">
        <v>46</v>
      </c>
      <c r="C50" s="121" t="str">
        <f>IF(ISBLANK('2a N loss risk'!C51),"",'2a N loss risk'!C51)</f>
        <v/>
      </c>
      <c r="D50" s="121" t="str">
        <f>IF(ISBLANK('2a N loss risk'!E51),"",'2a N loss risk'!E51)</f>
        <v/>
      </c>
      <c r="E50" s="64"/>
      <c r="F50" s="64"/>
      <c r="G50" s="64"/>
      <c r="H50" s="64"/>
      <c r="I50" s="64"/>
      <c r="J50" s="142" t="str">
        <f t="shared" si="0"/>
        <v/>
      </c>
      <c r="Q50" s="136"/>
      <c r="R50" s="136"/>
      <c r="S50" s="136"/>
      <c r="T50" s="136"/>
      <c r="U50" s="136"/>
      <c r="V50" s="136"/>
      <c r="W50" s="136"/>
      <c r="X50" s="136"/>
      <c r="Y50" s="136"/>
      <c r="Z50" s="130"/>
      <c r="AA50" s="129" t="str">
        <f t="shared" si="1"/>
        <v/>
      </c>
      <c r="AB50" s="129">
        <f t="shared" si="2"/>
        <v>0</v>
      </c>
      <c r="AC50" s="125">
        <f t="shared" si="3"/>
        <v>0</v>
      </c>
      <c r="AD50" s="125">
        <f t="shared" si="4"/>
        <v>1</v>
      </c>
      <c r="AE50" s="125">
        <f t="shared" si="5"/>
        <v>0</v>
      </c>
      <c r="AF50" s="125">
        <f t="shared" si="6"/>
        <v>0</v>
      </c>
      <c r="AG50" s="125">
        <f t="shared" si="7"/>
        <v>0</v>
      </c>
      <c r="AH50" s="125">
        <f t="shared" si="8"/>
        <v>0</v>
      </c>
      <c r="AI50" s="125"/>
      <c r="AJ50" s="125" t="str">
        <f t="shared" si="9"/>
        <v/>
      </c>
      <c r="AK50" s="130"/>
      <c r="AL50" s="130"/>
      <c r="AM50" s="130"/>
    </row>
    <row r="51" spans="2:39" s="10" customFormat="1" ht="24.65" customHeight="1" thickBot="1" x14ac:dyDescent="0.6">
      <c r="B51" s="35">
        <v>47</v>
      </c>
      <c r="C51" s="121" t="str">
        <f>IF(ISBLANK('2a N loss risk'!C52),"",'2a N loss risk'!C52)</f>
        <v/>
      </c>
      <c r="D51" s="121" t="str">
        <f>IF(ISBLANK('2a N loss risk'!E52),"",'2a N loss risk'!E52)</f>
        <v/>
      </c>
      <c r="E51" s="64"/>
      <c r="F51" s="64"/>
      <c r="G51" s="64"/>
      <c r="H51" s="64"/>
      <c r="I51" s="64"/>
      <c r="J51" s="142" t="str">
        <f t="shared" si="0"/>
        <v/>
      </c>
      <c r="Q51" s="136"/>
      <c r="R51" s="136"/>
      <c r="S51" s="136"/>
      <c r="T51" s="136"/>
      <c r="U51" s="136"/>
      <c r="V51" s="136"/>
      <c r="W51" s="136"/>
      <c r="X51" s="136"/>
      <c r="Y51" s="136"/>
      <c r="Z51" s="130"/>
      <c r="AA51" s="129" t="str">
        <f t="shared" si="1"/>
        <v/>
      </c>
      <c r="AB51" s="129">
        <f t="shared" si="2"/>
        <v>0</v>
      </c>
      <c r="AC51" s="125">
        <f t="shared" si="3"/>
        <v>0</v>
      </c>
      <c r="AD51" s="125">
        <f t="shared" si="4"/>
        <v>1</v>
      </c>
      <c r="AE51" s="125">
        <f t="shared" si="5"/>
        <v>0</v>
      </c>
      <c r="AF51" s="125">
        <f t="shared" si="6"/>
        <v>0</v>
      </c>
      <c r="AG51" s="125">
        <f t="shared" si="7"/>
        <v>0</v>
      </c>
      <c r="AH51" s="125">
        <f t="shared" si="8"/>
        <v>0</v>
      </c>
      <c r="AI51" s="125"/>
      <c r="AJ51" s="125" t="str">
        <f t="shared" si="9"/>
        <v/>
      </c>
      <c r="AK51" s="130"/>
      <c r="AL51" s="130"/>
      <c r="AM51" s="130"/>
    </row>
    <row r="52" spans="2:39" s="10" customFormat="1" ht="24.65" customHeight="1" thickBot="1" x14ac:dyDescent="0.6">
      <c r="B52" s="35">
        <v>48</v>
      </c>
      <c r="C52" s="121" t="str">
        <f>IF(ISBLANK('2a N loss risk'!C53),"",'2a N loss risk'!C53)</f>
        <v/>
      </c>
      <c r="D52" s="121" t="str">
        <f>IF(ISBLANK('2a N loss risk'!E53),"",'2a N loss risk'!E53)</f>
        <v/>
      </c>
      <c r="E52" s="64"/>
      <c r="F52" s="64"/>
      <c r="G52" s="64"/>
      <c r="H52" s="64"/>
      <c r="I52" s="64"/>
      <c r="J52" s="142" t="str">
        <f t="shared" si="0"/>
        <v/>
      </c>
      <c r="Q52" s="136"/>
      <c r="R52" s="136"/>
      <c r="S52" s="136"/>
      <c r="T52" s="136"/>
      <c r="U52" s="136"/>
      <c r="V52" s="136"/>
      <c r="W52" s="136"/>
      <c r="X52" s="136"/>
      <c r="Y52" s="136"/>
      <c r="Z52" s="130"/>
      <c r="AA52" s="129" t="str">
        <f t="shared" si="1"/>
        <v/>
      </c>
      <c r="AB52" s="129">
        <f t="shared" si="2"/>
        <v>0</v>
      </c>
      <c r="AC52" s="125">
        <f t="shared" si="3"/>
        <v>0</v>
      </c>
      <c r="AD52" s="125">
        <f t="shared" si="4"/>
        <v>1</v>
      </c>
      <c r="AE52" s="125">
        <f t="shared" si="5"/>
        <v>0</v>
      </c>
      <c r="AF52" s="125">
        <f t="shared" si="6"/>
        <v>0</v>
      </c>
      <c r="AG52" s="125">
        <f t="shared" si="7"/>
        <v>0</v>
      </c>
      <c r="AH52" s="125">
        <f t="shared" si="8"/>
        <v>0</v>
      </c>
      <c r="AI52" s="125"/>
      <c r="AJ52" s="125" t="str">
        <f t="shared" si="9"/>
        <v/>
      </c>
      <c r="AK52" s="130"/>
      <c r="AL52" s="130"/>
      <c r="AM52" s="130"/>
    </row>
    <row r="53" spans="2:39" s="10" customFormat="1" ht="24.65" customHeight="1" thickBot="1" x14ac:dyDescent="0.6">
      <c r="B53" s="35">
        <v>49</v>
      </c>
      <c r="C53" s="121" t="str">
        <f>IF(ISBLANK('2a N loss risk'!C54),"",'2a N loss risk'!C54)</f>
        <v/>
      </c>
      <c r="D53" s="121" t="str">
        <f>IF(ISBLANK('2a N loss risk'!E54),"",'2a N loss risk'!E54)</f>
        <v/>
      </c>
      <c r="E53" s="64"/>
      <c r="F53" s="64"/>
      <c r="G53" s="64"/>
      <c r="H53" s="64"/>
      <c r="I53" s="64"/>
      <c r="J53" s="142" t="str">
        <f t="shared" si="0"/>
        <v/>
      </c>
      <c r="Q53" s="136"/>
      <c r="R53" s="136"/>
      <c r="S53" s="136"/>
      <c r="T53" s="136"/>
      <c r="U53" s="136"/>
      <c r="V53" s="136"/>
      <c r="W53" s="136"/>
      <c r="X53" s="136"/>
      <c r="Y53" s="136"/>
      <c r="Z53" s="130"/>
      <c r="AA53" s="129" t="str">
        <f t="shared" si="1"/>
        <v/>
      </c>
      <c r="AB53" s="129">
        <f t="shared" si="2"/>
        <v>0</v>
      </c>
      <c r="AC53" s="125">
        <f t="shared" si="3"/>
        <v>0</v>
      </c>
      <c r="AD53" s="125">
        <f t="shared" si="4"/>
        <v>1</v>
      </c>
      <c r="AE53" s="125">
        <f t="shared" si="5"/>
        <v>0</v>
      </c>
      <c r="AF53" s="125">
        <f t="shared" si="6"/>
        <v>0</v>
      </c>
      <c r="AG53" s="125">
        <f t="shared" si="7"/>
        <v>0</v>
      </c>
      <c r="AH53" s="125">
        <f t="shared" si="8"/>
        <v>0</v>
      </c>
      <c r="AI53" s="125"/>
      <c r="AJ53" s="125" t="str">
        <f t="shared" si="9"/>
        <v/>
      </c>
      <c r="AK53" s="130"/>
      <c r="AL53" s="130"/>
      <c r="AM53" s="130"/>
    </row>
    <row r="54" spans="2:39" s="10" customFormat="1" ht="24.65" customHeight="1" thickBot="1" x14ac:dyDescent="0.6">
      <c r="B54" s="35">
        <v>50</v>
      </c>
      <c r="C54" s="121" t="str">
        <f>IF(ISBLANK('2a N loss risk'!C55),"",'2a N loss risk'!C55)</f>
        <v/>
      </c>
      <c r="D54" s="121" t="str">
        <f>IF(ISBLANK('2a N loss risk'!E55),"",'2a N loss risk'!E55)</f>
        <v/>
      </c>
      <c r="E54" s="64"/>
      <c r="F54" s="64"/>
      <c r="G54" s="64"/>
      <c r="H54" s="64"/>
      <c r="I54" s="64"/>
      <c r="J54" s="142" t="str">
        <f t="shared" si="0"/>
        <v/>
      </c>
      <c r="Q54" s="136"/>
      <c r="R54" s="136"/>
      <c r="S54" s="136"/>
      <c r="T54" s="136"/>
      <c r="U54" s="136"/>
      <c r="V54" s="136"/>
      <c r="W54" s="136"/>
      <c r="X54" s="136"/>
      <c r="Y54" s="136"/>
      <c r="Z54" s="130"/>
      <c r="AA54" s="129" t="str">
        <f t="shared" si="1"/>
        <v/>
      </c>
      <c r="AB54" s="129">
        <f t="shared" si="2"/>
        <v>0</v>
      </c>
      <c r="AC54" s="125">
        <f t="shared" si="3"/>
        <v>0</v>
      </c>
      <c r="AD54" s="125">
        <f t="shared" si="4"/>
        <v>1</v>
      </c>
      <c r="AE54" s="125">
        <f t="shared" si="5"/>
        <v>0</v>
      </c>
      <c r="AF54" s="125">
        <f t="shared" si="6"/>
        <v>0</v>
      </c>
      <c r="AG54" s="125">
        <f t="shared" si="7"/>
        <v>0</v>
      </c>
      <c r="AH54" s="125">
        <f t="shared" si="8"/>
        <v>0</v>
      </c>
      <c r="AI54" s="125"/>
      <c r="AJ54" s="125" t="str">
        <f t="shared" si="9"/>
        <v/>
      </c>
      <c r="AK54" s="130"/>
      <c r="AL54" s="130"/>
      <c r="AM54" s="130"/>
    </row>
    <row r="55" spans="2:39" s="10" customFormat="1" ht="24.65" customHeight="1" thickBot="1" x14ac:dyDescent="0.6">
      <c r="B55" s="35">
        <v>51</v>
      </c>
      <c r="C55" s="121" t="str">
        <f>IF(ISBLANK('2a N loss risk'!C56),"",'2a N loss risk'!C56)</f>
        <v/>
      </c>
      <c r="D55" s="121" t="str">
        <f>IF(ISBLANK('2a N loss risk'!E56),"",'2a N loss risk'!E56)</f>
        <v/>
      </c>
      <c r="E55" s="64"/>
      <c r="F55" s="64"/>
      <c r="G55" s="64"/>
      <c r="H55" s="64"/>
      <c r="I55" s="64"/>
      <c r="J55" s="142" t="str">
        <f t="shared" si="0"/>
        <v/>
      </c>
      <c r="Q55" s="136"/>
      <c r="R55" s="136"/>
      <c r="S55" s="136"/>
      <c r="T55" s="136"/>
      <c r="U55" s="136"/>
      <c r="V55" s="136"/>
      <c r="W55" s="136"/>
      <c r="X55" s="136"/>
      <c r="Y55" s="136"/>
      <c r="Z55" s="130"/>
      <c r="AA55" s="129" t="str">
        <f t="shared" si="1"/>
        <v/>
      </c>
      <c r="AB55" s="129">
        <f t="shared" si="2"/>
        <v>0</v>
      </c>
      <c r="AC55" s="125">
        <f t="shared" si="3"/>
        <v>0</v>
      </c>
      <c r="AD55" s="125">
        <f t="shared" si="4"/>
        <v>1</v>
      </c>
      <c r="AE55" s="125">
        <f t="shared" si="5"/>
        <v>0</v>
      </c>
      <c r="AF55" s="125">
        <f t="shared" si="6"/>
        <v>0</v>
      </c>
      <c r="AG55" s="125">
        <f t="shared" si="7"/>
        <v>0</v>
      </c>
      <c r="AH55" s="125">
        <f t="shared" si="8"/>
        <v>0</v>
      </c>
      <c r="AI55" s="125"/>
      <c r="AJ55" s="125" t="str">
        <f t="shared" si="9"/>
        <v/>
      </c>
      <c r="AK55" s="130"/>
      <c r="AL55" s="130"/>
      <c r="AM55" s="130"/>
    </row>
    <row r="56" spans="2:39" s="10" customFormat="1" ht="24.65" customHeight="1" thickBot="1" x14ac:dyDescent="0.6">
      <c r="B56" s="35">
        <v>52</v>
      </c>
      <c r="C56" s="121" t="str">
        <f>IF(ISBLANK('2a N loss risk'!C57),"",'2a N loss risk'!C57)</f>
        <v/>
      </c>
      <c r="D56" s="121" t="str">
        <f>IF(ISBLANK('2a N loss risk'!E57),"",'2a N loss risk'!E57)</f>
        <v/>
      </c>
      <c r="E56" s="64"/>
      <c r="F56" s="64"/>
      <c r="G56" s="64"/>
      <c r="H56" s="64"/>
      <c r="I56" s="64"/>
      <c r="J56" s="142" t="str">
        <f t="shared" si="0"/>
        <v/>
      </c>
      <c r="Q56" s="136"/>
      <c r="R56" s="136"/>
      <c r="S56" s="136"/>
      <c r="T56" s="136"/>
      <c r="U56" s="136"/>
      <c r="V56" s="136"/>
      <c r="W56" s="136"/>
      <c r="X56" s="136"/>
      <c r="Y56" s="136"/>
      <c r="Z56" s="130"/>
      <c r="AA56" s="129" t="str">
        <f t="shared" si="1"/>
        <v/>
      </c>
      <c r="AB56" s="129">
        <f t="shared" si="2"/>
        <v>0</v>
      </c>
      <c r="AC56" s="125">
        <f t="shared" si="3"/>
        <v>0</v>
      </c>
      <c r="AD56" s="125">
        <f t="shared" si="4"/>
        <v>1</v>
      </c>
      <c r="AE56" s="125">
        <f t="shared" si="5"/>
        <v>0</v>
      </c>
      <c r="AF56" s="125">
        <f t="shared" si="6"/>
        <v>0</v>
      </c>
      <c r="AG56" s="125">
        <f t="shared" si="7"/>
        <v>0</v>
      </c>
      <c r="AH56" s="125">
        <f t="shared" si="8"/>
        <v>0</v>
      </c>
      <c r="AI56" s="125"/>
      <c r="AJ56" s="125" t="str">
        <f t="shared" si="9"/>
        <v/>
      </c>
      <c r="AK56" s="130"/>
      <c r="AL56" s="130"/>
      <c r="AM56" s="130"/>
    </row>
    <row r="57" spans="2:39" s="10" customFormat="1" ht="24.65" customHeight="1" thickBot="1" x14ac:dyDescent="0.6">
      <c r="B57" s="35">
        <v>53</v>
      </c>
      <c r="C57" s="121" t="str">
        <f>IF(ISBLANK('2a N loss risk'!C58),"",'2a N loss risk'!C58)</f>
        <v/>
      </c>
      <c r="D57" s="121" t="str">
        <f>IF(ISBLANK('2a N loss risk'!E58),"",'2a N loss risk'!E58)</f>
        <v/>
      </c>
      <c r="E57" s="64"/>
      <c r="F57" s="64"/>
      <c r="G57" s="64"/>
      <c r="H57" s="64"/>
      <c r="I57" s="64"/>
      <c r="J57" s="142" t="str">
        <f t="shared" si="0"/>
        <v/>
      </c>
      <c r="Q57" s="136"/>
      <c r="R57" s="136"/>
      <c r="S57" s="136"/>
      <c r="T57" s="136"/>
      <c r="U57" s="136"/>
      <c r="V57" s="136"/>
      <c r="W57" s="136"/>
      <c r="X57" s="136"/>
      <c r="Y57" s="136"/>
      <c r="Z57" s="130"/>
      <c r="AA57" s="129" t="str">
        <f t="shared" si="1"/>
        <v/>
      </c>
      <c r="AB57" s="129">
        <f t="shared" si="2"/>
        <v>0</v>
      </c>
      <c r="AC57" s="125">
        <f t="shared" si="3"/>
        <v>0</v>
      </c>
      <c r="AD57" s="125">
        <f t="shared" si="4"/>
        <v>1</v>
      </c>
      <c r="AE57" s="125">
        <f t="shared" si="5"/>
        <v>0</v>
      </c>
      <c r="AF57" s="125">
        <f t="shared" si="6"/>
        <v>0</v>
      </c>
      <c r="AG57" s="125">
        <f t="shared" si="7"/>
        <v>0</v>
      </c>
      <c r="AH57" s="125">
        <f t="shared" si="8"/>
        <v>0</v>
      </c>
      <c r="AI57" s="125"/>
      <c r="AJ57" s="125" t="str">
        <f t="shared" si="9"/>
        <v/>
      </c>
      <c r="AK57" s="130"/>
      <c r="AL57" s="130"/>
      <c r="AM57" s="130"/>
    </row>
    <row r="58" spans="2:39" s="10" customFormat="1" ht="24.65" customHeight="1" thickBot="1" x14ac:dyDescent="0.6">
      <c r="B58" s="35">
        <v>54</v>
      </c>
      <c r="C58" s="121" t="str">
        <f>IF(ISBLANK('2a N loss risk'!C59),"",'2a N loss risk'!C59)</f>
        <v/>
      </c>
      <c r="D58" s="121" t="str">
        <f>IF(ISBLANK('2a N loss risk'!E59),"",'2a N loss risk'!E59)</f>
        <v/>
      </c>
      <c r="E58" s="64"/>
      <c r="F58" s="64"/>
      <c r="G58" s="64"/>
      <c r="H58" s="64"/>
      <c r="I58" s="64"/>
      <c r="J58" s="142" t="str">
        <f t="shared" si="0"/>
        <v/>
      </c>
      <c r="Q58" s="136"/>
      <c r="R58" s="136"/>
      <c r="S58" s="136"/>
      <c r="T58" s="136"/>
      <c r="U58" s="136"/>
      <c r="V58" s="136"/>
      <c r="W58" s="136"/>
      <c r="X58" s="136"/>
      <c r="Y58" s="136"/>
      <c r="Z58" s="130"/>
      <c r="AA58" s="129" t="str">
        <f t="shared" si="1"/>
        <v/>
      </c>
      <c r="AB58" s="129">
        <f t="shared" si="2"/>
        <v>0</v>
      </c>
      <c r="AC58" s="125">
        <f t="shared" si="3"/>
        <v>0</v>
      </c>
      <c r="AD58" s="125">
        <f t="shared" si="4"/>
        <v>1</v>
      </c>
      <c r="AE58" s="125">
        <f t="shared" si="5"/>
        <v>0</v>
      </c>
      <c r="AF58" s="125">
        <f t="shared" si="6"/>
        <v>0</v>
      </c>
      <c r="AG58" s="125">
        <f t="shared" si="7"/>
        <v>0</v>
      </c>
      <c r="AH58" s="125">
        <f t="shared" si="8"/>
        <v>0</v>
      </c>
      <c r="AI58" s="125"/>
      <c r="AJ58" s="125" t="str">
        <f t="shared" si="9"/>
        <v/>
      </c>
      <c r="AK58" s="130"/>
      <c r="AL58" s="130"/>
      <c r="AM58" s="130"/>
    </row>
    <row r="59" spans="2:39" s="10" customFormat="1" ht="24.65" customHeight="1" thickBot="1" x14ac:dyDescent="0.6">
      <c r="B59" s="35">
        <v>55</v>
      </c>
      <c r="C59" s="121" t="str">
        <f>IF(ISBLANK('2a N loss risk'!C60),"",'2a N loss risk'!C60)</f>
        <v/>
      </c>
      <c r="D59" s="121" t="str">
        <f>IF(ISBLANK('2a N loss risk'!E60),"",'2a N loss risk'!E60)</f>
        <v/>
      </c>
      <c r="E59" s="64"/>
      <c r="F59" s="64"/>
      <c r="G59" s="64"/>
      <c r="H59" s="64"/>
      <c r="I59" s="64"/>
      <c r="J59" s="142" t="str">
        <f t="shared" si="0"/>
        <v/>
      </c>
      <c r="Q59" s="136"/>
      <c r="R59" s="136"/>
      <c r="S59" s="136"/>
      <c r="T59" s="136"/>
      <c r="U59" s="136"/>
      <c r="V59" s="136"/>
      <c r="W59" s="136"/>
      <c r="X59" s="136"/>
      <c r="Y59" s="136"/>
      <c r="Z59" s="130"/>
      <c r="AA59" s="129" t="str">
        <f t="shared" si="1"/>
        <v/>
      </c>
      <c r="AB59" s="129">
        <f t="shared" si="2"/>
        <v>0</v>
      </c>
      <c r="AC59" s="125">
        <f t="shared" si="3"/>
        <v>0</v>
      </c>
      <c r="AD59" s="125">
        <f t="shared" si="4"/>
        <v>1</v>
      </c>
      <c r="AE59" s="125">
        <f t="shared" si="5"/>
        <v>0</v>
      </c>
      <c r="AF59" s="125">
        <f t="shared" si="6"/>
        <v>0</v>
      </c>
      <c r="AG59" s="125">
        <f t="shared" si="7"/>
        <v>0</v>
      </c>
      <c r="AH59" s="125">
        <f t="shared" si="8"/>
        <v>0</v>
      </c>
      <c r="AI59" s="125"/>
      <c r="AJ59" s="125" t="str">
        <f t="shared" si="9"/>
        <v/>
      </c>
      <c r="AK59" s="130"/>
      <c r="AL59" s="130"/>
      <c r="AM59" s="130"/>
    </row>
    <row r="60" spans="2:39" s="10" customFormat="1" ht="24.65" customHeight="1" thickBot="1" x14ac:dyDescent="0.6">
      <c r="B60" s="35">
        <v>56</v>
      </c>
      <c r="C60" s="121" t="str">
        <f>IF(ISBLANK('2a N loss risk'!C61),"",'2a N loss risk'!C61)</f>
        <v/>
      </c>
      <c r="D60" s="121" t="str">
        <f>IF(ISBLANK('2a N loss risk'!E61),"",'2a N loss risk'!E61)</f>
        <v/>
      </c>
      <c r="E60" s="64"/>
      <c r="F60" s="64"/>
      <c r="G60" s="64"/>
      <c r="H60" s="64"/>
      <c r="I60" s="64"/>
      <c r="J60" s="142" t="str">
        <f t="shared" si="0"/>
        <v/>
      </c>
      <c r="Q60" s="136"/>
      <c r="R60" s="136"/>
      <c r="S60" s="136"/>
      <c r="T60" s="136"/>
      <c r="U60" s="136"/>
      <c r="V60" s="136"/>
      <c r="W60" s="136"/>
      <c r="X60" s="136"/>
      <c r="Y60" s="136"/>
      <c r="Z60" s="130"/>
      <c r="AA60" s="129" t="str">
        <f t="shared" si="1"/>
        <v/>
      </c>
      <c r="AB60" s="129">
        <f t="shared" si="2"/>
        <v>0</v>
      </c>
      <c r="AC60" s="125">
        <f t="shared" si="3"/>
        <v>0</v>
      </c>
      <c r="AD60" s="125">
        <f t="shared" si="4"/>
        <v>1</v>
      </c>
      <c r="AE60" s="125">
        <f t="shared" si="5"/>
        <v>0</v>
      </c>
      <c r="AF60" s="125">
        <f t="shared" si="6"/>
        <v>0</v>
      </c>
      <c r="AG60" s="125">
        <f t="shared" si="7"/>
        <v>0</v>
      </c>
      <c r="AH60" s="125">
        <f t="shared" si="8"/>
        <v>0</v>
      </c>
      <c r="AI60" s="125"/>
      <c r="AJ60" s="125" t="str">
        <f t="shared" si="9"/>
        <v/>
      </c>
      <c r="AK60" s="130"/>
      <c r="AL60" s="130"/>
      <c r="AM60" s="130"/>
    </row>
    <row r="61" spans="2:39" s="10" customFormat="1" ht="24.65" customHeight="1" thickBot="1" x14ac:dyDescent="0.6">
      <c r="B61" s="35">
        <v>57</v>
      </c>
      <c r="C61" s="121" t="str">
        <f>IF(ISBLANK('2a N loss risk'!C62),"",'2a N loss risk'!C62)</f>
        <v/>
      </c>
      <c r="D61" s="121" t="str">
        <f>IF(ISBLANK('2a N loss risk'!E62),"",'2a N loss risk'!E62)</f>
        <v/>
      </c>
      <c r="E61" s="64"/>
      <c r="F61" s="64"/>
      <c r="G61" s="64"/>
      <c r="H61" s="64"/>
      <c r="I61" s="64"/>
      <c r="J61" s="142" t="str">
        <f t="shared" si="0"/>
        <v/>
      </c>
      <c r="Q61" s="136"/>
      <c r="R61" s="136"/>
      <c r="S61" s="136"/>
      <c r="T61" s="136"/>
      <c r="U61" s="136"/>
      <c r="V61" s="136"/>
      <c r="W61" s="136"/>
      <c r="X61" s="136"/>
      <c r="Y61" s="136"/>
      <c r="Z61" s="130"/>
      <c r="AA61" s="129" t="str">
        <f t="shared" si="1"/>
        <v/>
      </c>
      <c r="AB61" s="129">
        <f t="shared" si="2"/>
        <v>0</v>
      </c>
      <c r="AC61" s="125">
        <f t="shared" si="3"/>
        <v>0</v>
      </c>
      <c r="AD61" s="125">
        <f t="shared" si="4"/>
        <v>1</v>
      </c>
      <c r="AE61" s="125">
        <f t="shared" si="5"/>
        <v>0</v>
      </c>
      <c r="AF61" s="125">
        <f t="shared" si="6"/>
        <v>0</v>
      </c>
      <c r="AG61" s="125">
        <f t="shared" si="7"/>
        <v>0</v>
      </c>
      <c r="AH61" s="125">
        <f t="shared" si="8"/>
        <v>0</v>
      </c>
      <c r="AI61" s="125"/>
      <c r="AJ61" s="125" t="str">
        <f t="shared" si="9"/>
        <v/>
      </c>
      <c r="AK61" s="130"/>
      <c r="AL61" s="130"/>
      <c r="AM61" s="130"/>
    </row>
    <row r="62" spans="2:39" s="10" customFormat="1" ht="24.65" customHeight="1" thickBot="1" x14ac:dyDescent="0.6">
      <c r="B62" s="35">
        <v>58</v>
      </c>
      <c r="C62" s="121" t="str">
        <f>IF(ISBLANK('2a N loss risk'!C63),"",'2a N loss risk'!C63)</f>
        <v/>
      </c>
      <c r="D62" s="121" t="str">
        <f>IF(ISBLANK('2a N loss risk'!E63),"",'2a N loss risk'!E63)</f>
        <v/>
      </c>
      <c r="E62" s="64"/>
      <c r="F62" s="64"/>
      <c r="G62" s="64"/>
      <c r="H62" s="64"/>
      <c r="I62" s="64"/>
      <c r="J62" s="142" t="str">
        <f t="shared" si="0"/>
        <v/>
      </c>
      <c r="Q62" s="136"/>
      <c r="R62" s="136"/>
      <c r="S62" s="136"/>
      <c r="T62" s="136"/>
      <c r="U62" s="136"/>
      <c r="V62" s="136"/>
      <c r="W62" s="136"/>
      <c r="X62" s="136"/>
      <c r="Y62" s="136"/>
      <c r="Z62" s="130"/>
      <c r="AA62" s="129" t="str">
        <f t="shared" si="1"/>
        <v/>
      </c>
      <c r="AB62" s="129">
        <f t="shared" si="2"/>
        <v>0</v>
      </c>
      <c r="AC62" s="125">
        <f t="shared" si="3"/>
        <v>0</v>
      </c>
      <c r="AD62" s="125">
        <f t="shared" si="4"/>
        <v>1</v>
      </c>
      <c r="AE62" s="125">
        <f t="shared" si="5"/>
        <v>0</v>
      </c>
      <c r="AF62" s="125">
        <f t="shared" si="6"/>
        <v>0</v>
      </c>
      <c r="AG62" s="125">
        <f t="shared" si="7"/>
        <v>0</v>
      </c>
      <c r="AH62" s="125">
        <f t="shared" si="8"/>
        <v>0</v>
      </c>
      <c r="AI62" s="125"/>
      <c r="AJ62" s="125" t="str">
        <f t="shared" si="9"/>
        <v/>
      </c>
      <c r="AK62" s="130"/>
      <c r="AL62" s="130"/>
      <c r="AM62" s="130"/>
    </row>
    <row r="63" spans="2:39" s="10" customFormat="1" ht="24.65" customHeight="1" thickBot="1" x14ac:dyDescent="0.6">
      <c r="B63" s="35">
        <v>59</v>
      </c>
      <c r="C63" s="121" t="str">
        <f>IF(ISBLANK('2a N loss risk'!C64),"",'2a N loss risk'!C64)</f>
        <v/>
      </c>
      <c r="D63" s="121" t="str">
        <f>IF(ISBLANK('2a N loss risk'!E64),"",'2a N loss risk'!E64)</f>
        <v/>
      </c>
      <c r="E63" s="64"/>
      <c r="F63" s="64"/>
      <c r="G63" s="64"/>
      <c r="H63" s="64"/>
      <c r="I63" s="64"/>
      <c r="J63" s="142" t="str">
        <f t="shared" si="0"/>
        <v/>
      </c>
      <c r="Q63" s="136"/>
      <c r="R63" s="136"/>
      <c r="S63" s="136"/>
      <c r="T63" s="136"/>
      <c r="U63" s="136"/>
      <c r="V63" s="136"/>
      <c r="W63" s="136"/>
      <c r="X63" s="136"/>
      <c r="Y63" s="136"/>
      <c r="Z63" s="130"/>
      <c r="AA63" s="129" t="str">
        <f t="shared" si="1"/>
        <v/>
      </c>
      <c r="AB63" s="129">
        <f t="shared" si="2"/>
        <v>0</v>
      </c>
      <c r="AC63" s="125">
        <f t="shared" si="3"/>
        <v>0</v>
      </c>
      <c r="AD63" s="125">
        <f t="shared" si="4"/>
        <v>1</v>
      </c>
      <c r="AE63" s="125">
        <f t="shared" si="5"/>
        <v>0</v>
      </c>
      <c r="AF63" s="125">
        <f t="shared" si="6"/>
        <v>0</v>
      </c>
      <c r="AG63" s="125">
        <f t="shared" si="7"/>
        <v>0</v>
      </c>
      <c r="AH63" s="125">
        <f t="shared" si="8"/>
        <v>0</v>
      </c>
      <c r="AI63" s="125"/>
      <c r="AJ63" s="125" t="str">
        <f t="shared" si="9"/>
        <v/>
      </c>
      <c r="AK63" s="130"/>
      <c r="AL63" s="130"/>
      <c r="AM63" s="130"/>
    </row>
    <row r="64" spans="2:39" s="10" customFormat="1" ht="24.65" customHeight="1" thickBot="1" x14ac:dyDescent="0.6">
      <c r="B64" s="35">
        <v>60</v>
      </c>
      <c r="C64" s="121" t="str">
        <f>IF(ISBLANK('2a N loss risk'!C65),"",'2a N loss risk'!C65)</f>
        <v/>
      </c>
      <c r="D64" s="121" t="str">
        <f>IF(ISBLANK('2a N loss risk'!E65),"",'2a N loss risk'!E65)</f>
        <v/>
      </c>
      <c r="E64" s="64"/>
      <c r="F64" s="64"/>
      <c r="G64" s="64"/>
      <c r="H64" s="64"/>
      <c r="I64" s="64"/>
      <c r="J64" s="142" t="str">
        <f t="shared" si="0"/>
        <v/>
      </c>
      <c r="Q64" s="136"/>
      <c r="R64" s="136"/>
      <c r="S64" s="136"/>
      <c r="T64" s="136"/>
      <c r="U64" s="136"/>
      <c r="V64" s="136"/>
      <c r="W64" s="136"/>
      <c r="X64" s="136"/>
      <c r="Y64" s="136"/>
      <c r="Z64" s="130"/>
      <c r="AA64" s="129" t="str">
        <f t="shared" si="1"/>
        <v/>
      </c>
      <c r="AB64" s="129">
        <f t="shared" si="2"/>
        <v>0</v>
      </c>
      <c r="AC64" s="125">
        <f t="shared" si="3"/>
        <v>0</v>
      </c>
      <c r="AD64" s="125">
        <f t="shared" si="4"/>
        <v>1</v>
      </c>
      <c r="AE64" s="125">
        <f t="shared" si="5"/>
        <v>0</v>
      </c>
      <c r="AF64" s="125">
        <f t="shared" si="6"/>
        <v>0</v>
      </c>
      <c r="AG64" s="125">
        <f t="shared" si="7"/>
        <v>0</v>
      </c>
      <c r="AH64" s="125">
        <f t="shared" si="8"/>
        <v>0</v>
      </c>
      <c r="AI64" s="125"/>
      <c r="AJ64" s="125" t="str">
        <f t="shared" si="9"/>
        <v/>
      </c>
      <c r="AK64" s="130"/>
      <c r="AL64" s="130"/>
      <c r="AM64" s="130"/>
    </row>
    <row r="65" spans="2:39" s="10" customFormat="1" ht="24.65" customHeight="1" thickBot="1" x14ac:dyDescent="0.6">
      <c r="B65" s="35">
        <v>61</v>
      </c>
      <c r="C65" s="121" t="str">
        <f>IF(ISBLANK('2a N loss risk'!C66),"",'2a N loss risk'!C66)</f>
        <v/>
      </c>
      <c r="D65" s="121" t="str">
        <f>IF(ISBLANK('2a N loss risk'!E66),"",'2a N loss risk'!E66)</f>
        <v/>
      </c>
      <c r="E65" s="64"/>
      <c r="F65" s="64"/>
      <c r="G65" s="64"/>
      <c r="H65" s="64"/>
      <c r="I65" s="64"/>
      <c r="J65" s="142" t="str">
        <f t="shared" si="0"/>
        <v/>
      </c>
      <c r="Q65" s="136"/>
      <c r="R65" s="136"/>
      <c r="S65" s="136"/>
      <c r="T65" s="136"/>
      <c r="U65" s="136"/>
      <c r="V65" s="136"/>
      <c r="W65" s="136"/>
      <c r="X65" s="136"/>
      <c r="Y65" s="136"/>
      <c r="Z65" s="130"/>
      <c r="AA65" s="129" t="str">
        <f t="shared" si="1"/>
        <v/>
      </c>
      <c r="AB65" s="129">
        <f t="shared" si="2"/>
        <v>0</v>
      </c>
      <c r="AC65" s="125">
        <f t="shared" si="3"/>
        <v>0</v>
      </c>
      <c r="AD65" s="125">
        <f t="shared" si="4"/>
        <v>1</v>
      </c>
      <c r="AE65" s="125">
        <f t="shared" si="5"/>
        <v>0</v>
      </c>
      <c r="AF65" s="125">
        <f t="shared" si="6"/>
        <v>0</v>
      </c>
      <c r="AG65" s="125">
        <f t="shared" si="7"/>
        <v>0</v>
      </c>
      <c r="AH65" s="125">
        <f t="shared" si="8"/>
        <v>0</v>
      </c>
      <c r="AI65" s="125"/>
      <c r="AJ65" s="125" t="str">
        <f t="shared" si="9"/>
        <v/>
      </c>
      <c r="AK65" s="130"/>
      <c r="AL65" s="130"/>
      <c r="AM65" s="130"/>
    </row>
    <row r="66" spans="2:39" s="10" customFormat="1" ht="24.65" customHeight="1" thickBot="1" x14ac:dyDescent="0.6">
      <c r="B66" s="35">
        <v>62</v>
      </c>
      <c r="C66" s="121" t="str">
        <f>IF(ISBLANK('2a N loss risk'!C67),"",'2a N loss risk'!C67)</f>
        <v/>
      </c>
      <c r="D66" s="121" t="str">
        <f>IF(ISBLANK('2a N loss risk'!E67),"",'2a N loss risk'!E67)</f>
        <v/>
      </c>
      <c r="E66" s="64"/>
      <c r="F66" s="64"/>
      <c r="G66" s="64"/>
      <c r="H66" s="64"/>
      <c r="I66" s="64"/>
      <c r="J66" s="142" t="str">
        <f t="shared" si="0"/>
        <v/>
      </c>
      <c r="Q66" s="136"/>
      <c r="R66" s="136"/>
      <c r="S66" s="136"/>
      <c r="T66" s="136"/>
      <c r="U66" s="136"/>
      <c r="V66" s="136"/>
      <c r="W66" s="136"/>
      <c r="X66" s="136"/>
      <c r="Y66" s="136"/>
      <c r="Z66" s="130"/>
      <c r="AA66" s="129" t="str">
        <f t="shared" si="1"/>
        <v/>
      </c>
      <c r="AB66" s="129">
        <f t="shared" si="2"/>
        <v>0</v>
      </c>
      <c r="AC66" s="125">
        <f t="shared" si="3"/>
        <v>0</v>
      </c>
      <c r="AD66" s="125">
        <f t="shared" si="4"/>
        <v>1</v>
      </c>
      <c r="AE66" s="125">
        <f t="shared" si="5"/>
        <v>0</v>
      </c>
      <c r="AF66" s="125">
        <f t="shared" si="6"/>
        <v>0</v>
      </c>
      <c r="AG66" s="125">
        <f t="shared" si="7"/>
        <v>0</v>
      </c>
      <c r="AH66" s="125">
        <f t="shared" si="8"/>
        <v>0</v>
      </c>
      <c r="AI66" s="125"/>
      <c r="AJ66" s="125" t="str">
        <f t="shared" si="9"/>
        <v/>
      </c>
      <c r="AK66" s="130"/>
      <c r="AL66" s="130"/>
      <c r="AM66" s="130"/>
    </row>
    <row r="67" spans="2:39" s="10" customFormat="1" ht="24.65" customHeight="1" thickBot="1" x14ac:dyDescent="0.6">
      <c r="B67" s="35">
        <v>63</v>
      </c>
      <c r="C67" s="121" t="str">
        <f>IF(ISBLANK('2a N loss risk'!C68),"",'2a N loss risk'!C68)</f>
        <v/>
      </c>
      <c r="D67" s="121" t="str">
        <f>IF(ISBLANK('2a N loss risk'!E68),"",'2a N loss risk'!E68)</f>
        <v/>
      </c>
      <c r="E67" s="64"/>
      <c r="F67" s="64"/>
      <c r="G67" s="64"/>
      <c r="H67" s="64"/>
      <c r="I67" s="64"/>
      <c r="J67" s="142" t="str">
        <f t="shared" si="0"/>
        <v/>
      </c>
      <c r="Q67" s="136"/>
      <c r="R67" s="136"/>
      <c r="S67" s="136"/>
      <c r="T67" s="136"/>
      <c r="U67" s="136"/>
      <c r="V67" s="136"/>
      <c r="W67" s="136"/>
      <c r="X67" s="136"/>
      <c r="Y67" s="136"/>
      <c r="Z67" s="130"/>
      <c r="AA67" s="129" t="str">
        <f t="shared" si="1"/>
        <v/>
      </c>
      <c r="AB67" s="129">
        <f t="shared" si="2"/>
        <v>0</v>
      </c>
      <c r="AC67" s="125">
        <f t="shared" si="3"/>
        <v>0</v>
      </c>
      <c r="AD67" s="125">
        <f t="shared" si="4"/>
        <v>1</v>
      </c>
      <c r="AE67" s="125">
        <f t="shared" si="5"/>
        <v>0</v>
      </c>
      <c r="AF67" s="125">
        <f t="shared" si="6"/>
        <v>0</v>
      </c>
      <c r="AG67" s="125">
        <f t="shared" si="7"/>
        <v>0</v>
      </c>
      <c r="AH67" s="125">
        <f t="shared" si="8"/>
        <v>0</v>
      </c>
      <c r="AI67" s="125"/>
      <c r="AJ67" s="125" t="str">
        <f t="shared" si="9"/>
        <v/>
      </c>
      <c r="AK67" s="130"/>
      <c r="AL67" s="130"/>
      <c r="AM67" s="130"/>
    </row>
    <row r="68" spans="2:39" s="10" customFormat="1" ht="24.65" customHeight="1" thickBot="1" x14ac:dyDescent="0.6">
      <c r="B68" s="35">
        <v>64</v>
      </c>
      <c r="C68" s="121" t="str">
        <f>IF(ISBLANK('2a N loss risk'!C69),"",'2a N loss risk'!C69)</f>
        <v/>
      </c>
      <c r="D68" s="121" t="str">
        <f>IF(ISBLANK('2a N loss risk'!E69),"",'2a N loss risk'!E69)</f>
        <v/>
      </c>
      <c r="E68" s="64"/>
      <c r="F68" s="64"/>
      <c r="G68" s="64"/>
      <c r="H68" s="64"/>
      <c r="I68" s="64"/>
      <c r="J68" s="142" t="str">
        <f t="shared" si="0"/>
        <v/>
      </c>
      <c r="Q68" s="136"/>
      <c r="R68" s="136"/>
      <c r="S68" s="136"/>
      <c r="T68" s="136"/>
      <c r="U68" s="136"/>
      <c r="V68" s="136"/>
      <c r="W68" s="136"/>
      <c r="X68" s="136"/>
      <c r="Y68" s="136"/>
      <c r="Z68" s="130"/>
      <c r="AA68" s="129" t="str">
        <f t="shared" si="1"/>
        <v/>
      </c>
      <c r="AB68" s="129">
        <f t="shared" si="2"/>
        <v>0</v>
      </c>
      <c r="AC68" s="125">
        <f t="shared" si="3"/>
        <v>0</v>
      </c>
      <c r="AD68" s="125">
        <f t="shared" si="4"/>
        <v>1</v>
      </c>
      <c r="AE68" s="125">
        <f t="shared" si="5"/>
        <v>0</v>
      </c>
      <c r="AF68" s="125">
        <f t="shared" si="6"/>
        <v>0</v>
      </c>
      <c r="AG68" s="125">
        <f t="shared" si="7"/>
        <v>0</v>
      </c>
      <c r="AH68" s="125">
        <f t="shared" si="8"/>
        <v>0</v>
      </c>
      <c r="AI68" s="125"/>
      <c r="AJ68" s="125" t="str">
        <f t="shared" si="9"/>
        <v/>
      </c>
      <c r="AK68" s="130"/>
      <c r="AL68" s="130"/>
      <c r="AM68" s="130"/>
    </row>
    <row r="69" spans="2:39" s="10" customFormat="1" ht="24.65" customHeight="1" thickBot="1" x14ac:dyDescent="0.6">
      <c r="B69" s="35">
        <v>65</v>
      </c>
      <c r="C69" s="121" t="str">
        <f>IF(ISBLANK('2a N loss risk'!C70),"",'2a N loss risk'!C70)</f>
        <v/>
      </c>
      <c r="D69" s="121" t="str">
        <f>IF(ISBLANK('2a N loss risk'!E70),"",'2a N loss risk'!E70)</f>
        <v/>
      </c>
      <c r="E69" s="64"/>
      <c r="F69" s="64"/>
      <c r="G69" s="64"/>
      <c r="H69" s="64"/>
      <c r="I69" s="64"/>
      <c r="J69" s="142" t="str">
        <f t="shared" ref="J69:J104" si="10">IF(E69="YES","VERY LOW",IF(ISBLANK(F69),"",IF(F69&gt;=5,"RED",IF(AND(F69&gt;=0, F69&lt;=1),"GREEN",IFERROR(IF(AB69=0,"",_xlfn.XLOOKUP(1,AC69:AH69,$AC$4:$AH$4)),"")))))</f>
        <v/>
      </c>
      <c r="Q69" s="136"/>
      <c r="R69" s="136"/>
      <c r="S69" s="136"/>
      <c r="T69" s="136"/>
      <c r="U69" s="136"/>
      <c r="V69" s="136"/>
      <c r="W69" s="136"/>
      <c r="X69" s="136"/>
      <c r="Y69" s="136"/>
      <c r="Z69" s="130"/>
      <c r="AA69" s="129" t="str">
        <f t="shared" ref="AA69:AA104" si="11">IF(J69="RED",3,IF(J69="AMBER",2,IF(J69="GREEN",1,IF(J69="VERY LOW",1,""))))</f>
        <v/>
      </c>
      <c r="AB69" s="129">
        <f t="shared" si="2"/>
        <v>0</v>
      </c>
      <c r="AC69" s="125">
        <f t="shared" si="3"/>
        <v>0</v>
      </c>
      <c r="AD69" s="125">
        <f t="shared" si="4"/>
        <v>1</v>
      </c>
      <c r="AE69" s="125">
        <f t="shared" si="5"/>
        <v>0</v>
      </c>
      <c r="AF69" s="125">
        <f t="shared" si="6"/>
        <v>0</v>
      </c>
      <c r="AG69" s="125">
        <f t="shared" si="7"/>
        <v>0</v>
      </c>
      <c r="AH69" s="125">
        <f t="shared" si="8"/>
        <v>0</v>
      </c>
      <c r="AI69" s="125"/>
      <c r="AJ69" s="125" t="str">
        <f t="shared" si="9"/>
        <v/>
      </c>
      <c r="AK69" s="130"/>
      <c r="AL69" s="130"/>
      <c r="AM69" s="130"/>
    </row>
    <row r="70" spans="2:39" s="10" customFormat="1" ht="24.65" customHeight="1" thickBot="1" x14ac:dyDescent="0.6">
      <c r="B70" s="35">
        <v>66</v>
      </c>
      <c r="C70" s="121" t="str">
        <f>IF(ISBLANK('2a N loss risk'!C71),"",'2a N loss risk'!C71)</f>
        <v/>
      </c>
      <c r="D70" s="121" t="str">
        <f>IF(ISBLANK('2a N loss risk'!E71),"",'2a N loss risk'!E71)</f>
        <v/>
      </c>
      <c r="E70" s="64"/>
      <c r="F70" s="64"/>
      <c r="G70" s="64"/>
      <c r="H70" s="64"/>
      <c r="I70" s="64"/>
      <c r="J70" s="142" t="str">
        <f t="shared" si="10"/>
        <v/>
      </c>
      <c r="Q70" s="136"/>
      <c r="R70" s="136"/>
      <c r="S70" s="136"/>
      <c r="T70" s="136"/>
      <c r="U70" s="136"/>
      <c r="V70" s="136"/>
      <c r="W70" s="136"/>
      <c r="X70" s="136"/>
      <c r="Y70" s="136"/>
      <c r="Z70" s="130"/>
      <c r="AA70" s="129" t="str">
        <f t="shared" si="11"/>
        <v/>
      </c>
      <c r="AB70" s="129">
        <f t="shared" ref="AB70:AB104" si="12">IF(COUNTBLANK(E70:I70)=0,1,0)</f>
        <v>0</v>
      </c>
      <c r="AC70" s="125">
        <f t="shared" ref="AC70:AC104" si="13">IF(E70="Yes",1,0)</f>
        <v>0</v>
      </c>
      <c r="AD70" s="125">
        <f t="shared" ref="AD70:AD104" si="14">IF(F70&lt;=1,1,IF(AND(G70="Yes",F70&lt;=5),1,IF(AND(F70&lt;=2,H70="LOW"),1,0)))</f>
        <v>1</v>
      </c>
      <c r="AE70" s="125">
        <f t="shared" ref="AE70:AE104" si="15">IF(AND(G70="Yes",F70&gt;5),1,0)</f>
        <v>0</v>
      </c>
      <c r="AF70" s="125">
        <f t="shared" ref="AF70:AF104" si="16">IF(AND(G70="No",F70&lt;=3,OR(H70="Low",H70="Moderate")),1,0)</f>
        <v>0</v>
      </c>
      <c r="AG70" s="125">
        <f t="shared" ref="AG70:AG104" si="17">IF(AND(F70&lt;=4,OR(H70="Low",H70="Moderate"),I70&lt;=200),1,0)</f>
        <v>0</v>
      </c>
      <c r="AH70" s="125">
        <f t="shared" ref="AH70:AH104" si="18">IF(SUM(AD70:AG70)=0,1,0)</f>
        <v>0</v>
      </c>
      <c r="AI70" s="125"/>
      <c r="AJ70" s="125" t="str">
        <f t="shared" ref="AJ70:AJ104" si="19">IFERROR(IF(AB70=0,"",_xlfn.XLOOKUP(1,AC70:AH70,$AC$4:$AH$4)),"")</f>
        <v/>
      </c>
      <c r="AK70" s="130"/>
      <c r="AL70" s="130"/>
      <c r="AM70" s="130"/>
    </row>
    <row r="71" spans="2:39" s="10" customFormat="1" ht="24.65" customHeight="1" thickBot="1" x14ac:dyDescent="0.6">
      <c r="B71" s="35">
        <v>67</v>
      </c>
      <c r="C71" s="121" t="str">
        <f>IF(ISBLANK('2a N loss risk'!C72),"",'2a N loss risk'!C72)</f>
        <v/>
      </c>
      <c r="D71" s="121" t="str">
        <f>IF(ISBLANK('2a N loss risk'!E72),"",'2a N loss risk'!E72)</f>
        <v/>
      </c>
      <c r="E71" s="64"/>
      <c r="F71" s="64"/>
      <c r="G71" s="64"/>
      <c r="H71" s="64"/>
      <c r="I71" s="64"/>
      <c r="J71" s="142" t="str">
        <f t="shared" si="10"/>
        <v/>
      </c>
      <c r="Q71" s="136"/>
      <c r="R71" s="136"/>
      <c r="S71" s="136"/>
      <c r="T71" s="136"/>
      <c r="U71" s="136"/>
      <c r="V71" s="136"/>
      <c r="W71" s="136"/>
      <c r="X71" s="136"/>
      <c r="Y71" s="136"/>
      <c r="Z71" s="130"/>
      <c r="AA71" s="129" t="str">
        <f t="shared" si="11"/>
        <v/>
      </c>
      <c r="AB71" s="129">
        <f t="shared" si="12"/>
        <v>0</v>
      </c>
      <c r="AC71" s="125">
        <f t="shared" si="13"/>
        <v>0</v>
      </c>
      <c r="AD71" s="125">
        <f t="shared" si="14"/>
        <v>1</v>
      </c>
      <c r="AE71" s="125">
        <f t="shared" si="15"/>
        <v>0</v>
      </c>
      <c r="AF71" s="125">
        <f t="shared" si="16"/>
        <v>0</v>
      </c>
      <c r="AG71" s="125">
        <f t="shared" si="17"/>
        <v>0</v>
      </c>
      <c r="AH71" s="125">
        <f t="shared" si="18"/>
        <v>0</v>
      </c>
      <c r="AI71" s="125"/>
      <c r="AJ71" s="125" t="str">
        <f t="shared" si="19"/>
        <v/>
      </c>
      <c r="AK71" s="130"/>
      <c r="AL71" s="130"/>
      <c r="AM71" s="130"/>
    </row>
    <row r="72" spans="2:39" s="10" customFormat="1" ht="24.65" customHeight="1" thickBot="1" x14ac:dyDescent="0.6">
      <c r="B72" s="35">
        <v>68</v>
      </c>
      <c r="C72" s="121" t="str">
        <f>IF(ISBLANK('2a N loss risk'!C73),"",'2a N loss risk'!C73)</f>
        <v/>
      </c>
      <c r="D72" s="121" t="str">
        <f>IF(ISBLANK('2a N loss risk'!E73),"",'2a N loss risk'!E73)</f>
        <v/>
      </c>
      <c r="E72" s="64"/>
      <c r="F72" s="64"/>
      <c r="G72" s="64"/>
      <c r="H72" s="64"/>
      <c r="I72" s="64"/>
      <c r="J72" s="142" t="str">
        <f t="shared" si="10"/>
        <v/>
      </c>
      <c r="Q72" s="136"/>
      <c r="R72" s="136"/>
      <c r="S72" s="136"/>
      <c r="T72" s="136"/>
      <c r="U72" s="136"/>
      <c r="V72" s="136"/>
      <c r="W72" s="136"/>
      <c r="X72" s="136"/>
      <c r="Y72" s="136"/>
      <c r="Z72" s="130"/>
      <c r="AA72" s="129" t="str">
        <f t="shared" si="11"/>
        <v/>
      </c>
      <c r="AB72" s="129">
        <f t="shared" si="12"/>
        <v>0</v>
      </c>
      <c r="AC72" s="125">
        <f t="shared" si="13"/>
        <v>0</v>
      </c>
      <c r="AD72" s="125">
        <f t="shared" si="14"/>
        <v>1</v>
      </c>
      <c r="AE72" s="125">
        <f t="shared" si="15"/>
        <v>0</v>
      </c>
      <c r="AF72" s="125">
        <f t="shared" si="16"/>
        <v>0</v>
      </c>
      <c r="AG72" s="125">
        <f t="shared" si="17"/>
        <v>0</v>
      </c>
      <c r="AH72" s="125">
        <f t="shared" si="18"/>
        <v>0</v>
      </c>
      <c r="AI72" s="125"/>
      <c r="AJ72" s="125" t="str">
        <f t="shared" si="19"/>
        <v/>
      </c>
      <c r="AK72" s="130"/>
      <c r="AL72" s="130"/>
      <c r="AM72" s="130"/>
    </row>
    <row r="73" spans="2:39" s="10" customFormat="1" ht="24.65" customHeight="1" thickBot="1" x14ac:dyDescent="0.6">
      <c r="B73" s="35">
        <v>69</v>
      </c>
      <c r="C73" s="121" t="str">
        <f>IF(ISBLANK('2a N loss risk'!C74),"",'2a N loss risk'!C74)</f>
        <v/>
      </c>
      <c r="D73" s="121" t="str">
        <f>IF(ISBLANK('2a N loss risk'!E74),"",'2a N loss risk'!E74)</f>
        <v/>
      </c>
      <c r="E73" s="64"/>
      <c r="F73" s="64"/>
      <c r="G73" s="64"/>
      <c r="H73" s="64"/>
      <c r="I73" s="64"/>
      <c r="J73" s="142" t="str">
        <f t="shared" si="10"/>
        <v/>
      </c>
      <c r="Q73" s="136"/>
      <c r="R73" s="136"/>
      <c r="S73" s="136"/>
      <c r="T73" s="136"/>
      <c r="U73" s="136"/>
      <c r="V73" s="136"/>
      <c r="W73" s="136"/>
      <c r="X73" s="136"/>
      <c r="Y73" s="136"/>
      <c r="Z73" s="130"/>
      <c r="AA73" s="129" t="str">
        <f t="shared" si="11"/>
        <v/>
      </c>
      <c r="AB73" s="129">
        <f t="shared" si="12"/>
        <v>0</v>
      </c>
      <c r="AC73" s="125">
        <f t="shared" si="13"/>
        <v>0</v>
      </c>
      <c r="AD73" s="125">
        <f t="shared" si="14"/>
        <v>1</v>
      </c>
      <c r="AE73" s="125">
        <f t="shared" si="15"/>
        <v>0</v>
      </c>
      <c r="AF73" s="125">
        <f t="shared" si="16"/>
        <v>0</v>
      </c>
      <c r="AG73" s="125">
        <f t="shared" si="17"/>
        <v>0</v>
      </c>
      <c r="AH73" s="125">
        <f t="shared" si="18"/>
        <v>0</v>
      </c>
      <c r="AI73" s="125"/>
      <c r="AJ73" s="125" t="str">
        <f t="shared" si="19"/>
        <v/>
      </c>
      <c r="AK73" s="130"/>
      <c r="AL73" s="130"/>
      <c r="AM73" s="130"/>
    </row>
    <row r="74" spans="2:39" s="10" customFormat="1" ht="24.65" customHeight="1" thickBot="1" x14ac:dyDescent="0.6">
      <c r="B74" s="35">
        <v>70</v>
      </c>
      <c r="C74" s="121" t="str">
        <f>IF(ISBLANK('2a N loss risk'!C75),"",'2a N loss risk'!C75)</f>
        <v/>
      </c>
      <c r="D74" s="121" t="str">
        <f>IF(ISBLANK('2a N loss risk'!E75),"",'2a N loss risk'!E75)</f>
        <v/>
      </c>
      <c r="E74" s="64"/>
      <c r="F74" s="64"/>
      <c r="G74" s="64"/>
      <c r="H74" s="64"/>
      <c r="I74" s="64"/>
      <c r="J74" s="142" t="str">
        <f t="shared" si="10"/>
        <v/>
      </c>
      <c r="Q74" s="136"/>
      <c r="R74" s="136"/>
      <c r="S74" s="136"/>
      <c r="T74" s="136"/>
      <c r="U74" s="136"/>
      <c r="V74" s="136"/>
      <c r="W74" s="136"/>
      <c r="X74" s="136"/>
      <c r="Y74" s="136"/>
      <c r="Z74" s="130"/>
      <c r="AA74" s="129" t="str">
        <f t="shared" si="11"/>
        <v/>
      </c>
      <c r="AB74" s="129">
        <f t="shared" si="12"/>
        <v>0</v>
      </c>
      <c r="AC74" s="125">
        <f t="shared" si="13"/>
        <v>0</v>
      </c>
      <c r="AD74" s="125">
        <f t="shared" si="14"/>
        <v>1</v>
      </c>
      <c r="AE74" s="125">
        <f t="shared" si="15"/>
        <v>0</v>
      </c>
      <c r="AF74" s="125">
        <f t="shared" si="16"/>
        <v>0</v>
      </c>
      <c r="AG74" s="125">
        <f t="shared" si="17"/>
        <v>0</v>
      </c>
      <c r="AH74" s="125">
        <f t="shared" si="18"/>
        <v>0</v>
      </c>
      <c r="AI74" s="125"/>
      <c r="AJ74" s="125" t="str">
        <f t="shared" si="19"/>
        <v/>
      </c>
      <c r="AK74" s="130"/>
      <c r="AL74" s="130"/>
      <c r="AM74" s="130"/>
    </row>
    <row r="75" spans="2:39" s="10" customFormat="1" ht="24.65" customHeight="1" thickBot="1" x14ac:dyDescent="0.6">
      <c r="B75" s="35">
        <v>71</v>
      </c>
      <c r="C75" s="121" t="str">
        <f>IF(ISBLANK('2a N loss risk'!C76),"",'2a N loss risk'!C76)</f>
        <v/>
      </c>
      <c r="D75" s="121" t="str">
        <f>IF(ISBLANK('2a N loss risk'!E76),"",'2a N loss risk'!E76)</f>
        <v/>
      </c>
      <c r="E75" s="64"/>
      <c r="F75" s="64"/>
      <c r="G75" s="64"/>
      <c r="H75" s="64"/>
      <c r="I75" s="64"/>
      <c r="J75" s="142" t="str">
        <f t="shared" si="10"/>
        <v/>
      </c>
      <c r="Q75" s="136"/>
      <c r="R75" s="136"/>
      <c r="S75" s="136"/>
      <c r="T75" s="136"/>
      <c r="U75" s="136"/>
      <c r="V75" s="136"/>
      <c r="W75" s="136"/>
      <c r="X75" s="136"/>
      <c r="Y75" s="136"/>
      <c r="Z75" s="130"/>
      <c r="AA75" s="129" t="str">
        <f t="shared" si="11"/>
        <v/>
      </c>
      <c r="AB75" s="129">
        <f t="shared" si="12"/>
        <v>0</v>
      </c>
      <c r="AC75" s="125">
        <f t="shared" si="13"/>
        <v>0</v>
      </c>
      <c r="AD75" s="125">
        <f t="shared" si="14"/>
        <v>1</v>
      </c>
      <c r="AE75" s="125">
        <f t="shared" si="15"/>
        <v>0</v>
      </c>
      <c r="AF75" s="125">
        <f t="shared" si="16"/>
        <v>0</v>
      </c>
      <c r="AG75" s="125">
        <f t="shared" si="17"/>
        <v>0</v>
      </c>
      <c r="AH75" s="125">
        <f t="shared" si="18"/>
        <v>0</v>
      </c>
      <c r="AI75" s="125"/>
      <c r="AJ75" s="125" t="str">
        <f t="shared" si="19"/>
        <v/>
      </c>
      <c r="AK75" s="130"/>
      <c r="AL75" s="130"/>
      <c r="AM75" s="130"/>
    </row>
    <row r="76" spans="2:39" s="10" customFormat="1" ht="24.65" customHeight="1" thickBot="1" x14ac:dyDescent="0.6">
      <c r="B76" s="35">
        <v>72</v>
      </c>
      <c r="C76" s="121" t="str">
        <f>IF(ISBLANK('2a N loss risk'!C77),"",'2a N loss risk'!C77)</f>
        <v/>
      </c>
      <c r="D76" s="121" t="str">
        <f>IF(ISBLANK('2a N loss risk'!E77),"",'2a N loss risk'!E77)</f>
        <v/>
      </c>
      <c r="E76" s="64"/>
      <c r="F76" s="64"/>
      <c r="G76" s="64"/>
      <c r="H76" s="64"/>
      <c r="I76" s="64"/>
      <c r="J76" s="142" t="str">
        <f t="shared" si="10"/>
        <v/>
      </c>
      <c r="Q76" s="136"/>
      <c r="R76" s="136"/>
      <c r="S76" s="136"/>
      <c r="T76" s="136"/>
      <c r="U76" s="136"/>
      <c r="V76" s="136"/>
      <c r="W76" s="136"/>
      <c r="X76" s="136"/>
      <c r="Y76" s="136"/>
      <c r="Z76" s="130"/>
      <c r="AA76" s="129" t="str">
        <f t="shared" si="11"/>
        <v/>
      </c>
      <c r="AB76" s="129">
        <f t="shared" si="12"/>
        <v>0</v>
      </c>
      <c r="AC76" s="125">
        <f t="shared" si="13"/>
        <v>0</v>
      </c>
      <c r="AD76" s="125">
        <f t="shared" si="14"/>
        <v>1</v>
      </c>
      <c r="AE76" s="125">
        <f t="shared" si="15"/>
        <v>0</v>
      </c>
      <c r="AF76" s="125">
        <f t="shared" si="16"/>
        <v>0</v>
      </c>
      <c r="AG76" s="125">
        <f t="shared" si="17"/>
        <v>0</v>
      </c>
      <c r="AH76" s="125">
        <f t="shared" si="18"/>
        <v>0</v>
      </c>
      <c r="AI76" s="125"/>
      <c r="AJ76" s="125" t="str">
        <f t="shared" si="19"/>
        <v/>
      </c>
      <c r="AK76" s="130"/>
      <c r="AL76" s="130"/>
      <c r="AM76" s="130"/>
    </row>
    <row r="77" spans="2:39" s="10" customFormat="1" ht="24.65" customHeight="1" thickBot="1" x14ac:dyDescent="0.6">
      <c r="B77" s="35">
        <v>73</v>
      </c>
      <c r="C77" s="121" t="str">
        <f>IF(ISBLANK('2a N loss risk'!C78),"",'2a N loss risk'!C78)</f>
        <v/>
      </c>
      <c r="D77" s="121" t="str">
        <f>IF(ISBLANK('2a N loss risk'!E78),"",'2a N loss risk'!E78)</f>
        <v/>
      </c>
      <c r="E77" s="64"/>
      <c r="F77" s="64"/>
      <c r="G77" s="64"/>
      <c r="H77" s="64"/>
      <c r="I77" s="64"/>
      <c r="J77" s="142" t="str">
        <f t="shared" si="10"/>
        <v/>
      </c>
      <c r="Q77" s="136"/>
      <c r="R77" s="136"/>
      <c r="S77" s="136"/>
      <c r="T77" s="136"/>
      <c r="U77" s="136"/>
      <c r="V77" s="136"/>
      <c r="W77" s="136"/>
      <c r="X77" s="136"/>
      <c r="Y77" s="136"/>
      <c r="Z77" s="130"/>
      <c r="AA77" s="129" t="str">
        <f t="shared" si="11"/>
        <v/>
      </c>
      <c r="AB77" s="129">
        <f t="shared" si="12"/>
        <v>0</v>
      </c>
      <c r="AC77" s="125">
        <f t="shared" si="13"/>
        <v>0</v>
      </c>
      <c r="AD77" s="125">
        <f t="shared" si="14"/>
        <v>1</v>
      </c>
      <c r="AE77" s="125">
        <f t="shared" si="15"/>
        <v>0</v>
      </c>
      <c r="AF77" s="125">
        <f t="shared" si="16"/>
        <v>0</v>
      </c>
      <c r="AG77" s="125">
        <f t="shared" si="17"/>
        <v>0</v>
      </c>
      <c r="AH77" s="125">
        <f t="shared" si="18"/>
        <v>0</v>
      </c>
      <c r="AI77" s="125"/>
      <c r="AJ77" s="125" t="str">
        <f t="shared" si="19"/>
        <v/>
      </c>
      <c r="AK77" s="130"/>
      <c r="AL77" s="130"/>
      <c r="AM77" s="130"/>
    </row>
    <row r="78" spans="2:39" s="10" customFormat="1" ht="24.65" customHeight="1" thickBot="1" x14ac:dyDescent="0.6">
      <c r="B78" s="35">
        <v>74</v>
      </c>
      <c r="C78" s="121" t="str">
        <f>IF(ISBLANK('2a N loss risk'!C79),"",'2a N loss risk'!C79)</f>
        <v/>
      </c>
      <c r="D78" s="121" t="str">
        <f>IF(ISBLANK('2a N loss risk'!E79),"",'2a N loss risk'!E79)</f>
        <v/>
      </c>
      <c r="E78" s="64"/>
      <c r="F78" s="64"/>
      <c r="G78" s="64"/>
      <c r="H78" s="64"/>
      <c r="I78" s="64"/>
      <c r="J78" s="142" t="str">
        <f t="shared" si="10"/>
        <v/>
      </c>
      <c r="Q78" s="136"/>
      <c r="R78" s="136"/>
      <c r="S78" s="136"/>
      <c r="T78" s="136"/>
      <c r="U78" s="136"/>
      <c r="V78" s="136"/>
      <c r="W78" s="136"/>
      <c r="X78" s="136"/>
      <c r="Y78" s="136"/>
      <c r="Z78" s="130"/>
      <c r="AA78" s="129" t="str">
        <f t="shared" si="11"/>
        <v/>
      </c>
      <c r="AB78" s="129">
        <f t="shared" si="12"/>
        <v>0</v>
      </c>
      <c r="AC78" s="125">
        <f t="shared" si="13"/>
        <v>0</v>
      </c>
      <c r="AD78" s="125">
        <f t="shared" si="14"/>
        <v>1</v>
      </c>
      <c r="AE78" s="125">
        <f t="shared" si="15"/>
        <v>0</v>
      </c>
      <c r="AF78" s="125">
        <f t="shared" si="16"/>
        <v>0</v>
      </c>
      <c r="AG78" s="125">
        <f t="shared" si="17"/>
        <v>0</v>
      </c>
      <c r="AH78" s="125">
        <f t="shared" si="18"/>
        <v>0</v>
      </c>
      <c r="AI78" s="125"/>
      <c r="AJ78" s="125" t="str">
        <f t="shared" si="19"/>
        <v/>
      </c>
      <c r="AK78" s="130"/>
      <c r="AL78" s="130"/>
      <c r="AM78" s="130"/>
    </row>
    <row r="79" spans="2:39" s="10" customFormat="1" ht="24.65" customHeight="1" thickBot="1" x14ac:dyDescent="0.6">
      <c r="B79" s="35">
        <v>75</v>
      </c>
      <c r="C79" s="121" t="str">
        <f>IF(ISBLANK('2a N loss risk'!C80),"",'2a N loss risk'!C80)</f>
        <v/>
      </c>
      <c r="D79" s="121" t="str">
        <f>IF(ISBLANK('2a N loss risk'!E80),"",'2a N loss risk'!E80)</f>
        <v/>
      </c>
      <c r="E79" s="64"/>
      <c r="F79" s="64"/>
      <c r="G79" s="64"/>
      <c r="H79" s="64"/>
      <c r="I79" s="64"/>
      <c r="J79" s="142" t="str">
        <f t="shared" si="10"/>
        <v/>
      </c>
      <c r="Q79" s="136"/>
      <c r="R79" s="136"/>
      <c r="S79" s="136"/>
      <c r="T79" s="136"/>
      <c r="U79" s="136"/>
      <c r="V79" s="136"/>
      <c r="W79" s="136"/>
      <c r="X79" s="136"/>
      <c r="Y79" s="136"/>
      <c r="Z79" s="130"/>
      <c r="AA79" s="129" t="str">
        <f t="shared" si="11"/>
        <v/>
      </c>
      <c r="AB79" s="129">
        <f t="shared" si="12"/>
        <v>0</v>
      </c>
      <c r="AC79" s="125">
        <f t="shared" si="13"/>
        <v>0</v>
      </c>
      <c r="AD79" s="125">
        <f t="shared" si="14"/>
        <v>1</v>
      </c>
      <c r="AE79" s="125">
        <f t="shared" si="15"/>
        <v>0</v>
      </c>
      <c r="AF79" s="125">
        <f t="shared" si="16"/>
        <v>0</v>
      </c>
      <c r="AG79" s="125">
        <f t="shared" si="17"/>
        <v>0</v>
      </c>
      <c r="AH79" s="125">
        <f t="shared" si="18"/>
        <v>0</v>
      </c>
      <c r="AI79" s="125"/>
      <c r="AJ79" s="125" t="str">
        <f t="shared" si="19"/>
        <v/>
      </c>
      <c r="AK79" s="130"/>
      <c r="AL79" s="130"/>
      <c r="AM79" s="130"/>
    </row>
    <row r="80" spans="2:39" s="10" customFormat="1" ht="24.65" customHeight="1" thickBot="1" x14ac:dyDescent="0.6">
      <c r="B80" s="35">
        <v>76</v>
      </c>
      <c r="C80" s="121" t="str">
        <f>IF(ISBLANK('2a N loss risk'!C81),"",'2a N loss risk'!C81)</f>
        <v/>
      </c>
      <c r="D80" s="121" t="str">
        <f>IF(ISBLANK('2a N loss risk'!E81),"",'2a N loss risk'!E81)</f>
        <v/>
      </c>
      <c r="E80" s="64"/>
      <c r="F80" s="64"/>
      <c r="G80" s="64"/>
      <c r="H80" s="64"/>
      <c r="I80" s="64"/>
      <c r="J80" s="142" t="str">
        <f t="shared" si="10"/>
        <v/>
      </c>
      <c r="Q80" s="136"/>
      <c r="R80" s="136"/>
      <c r="S80" s="136"/>
      <c r="T80" s="136"/>
      <c r="U80" s="136"/>
      <c r="V80" s="136"/>
      <c r="W80" s="136"/>
      <c r="X80" s="136"/>
      <c r="Y80" s="136"/>
      <c r="Z80" s="130"/>
      <c r="AA80" s="129" t="str">
        <f t="shared" si="11"/>
        <v/>
      </c>
      <c r="AB80" s="129">
        <f t="shared" si="12"/>
        <v>0</v>
      </c>
      <c r="AC80" s="125">
        <f t="shared" si="13"/>
        <v>0</v>
      </c>
      <c r="AD80" s="125">
        <f t="shared" si="14"/>
        <v>1</v>
      </c>
      <c r="AE80" s="125">
        <f t="shared" si="15"/>
        <v>0</v>
      </c>
      <c r="AF80" s="125">
        <f t="shared" si="16"/>
        <v>0</v>
      </c>
      <c r="AG80" s="125">
        <f t="shared" si="17"/>
        <v>0</v>
      </c>
      <c r="AH80" s="125">
        <f t="shared" si="18"/>
        <v>0</v>
      </c>
      <c r="AI80" s="125"/>
      <c r="AJ80" s="125" t="str">
        <f t="shared" si="19"/>
        <v/>
      </c>
      <c r="AK80" s="130"/>
      <c r="AL80" s="130"/>
      <c r="AM80" s="130"/>
    </row>
    <row r="81" spans="2:39" s="10" customFormat="1" ht="24.65" customHeight="1" thickBot="1" x14ac:dyDescent="0.6">
      <c r="B81" s="35">
        <v>77</v>
      </c>
      <c r="C81" s="121" t="str">
        <f>IF(ISBLANK('2a N loss risk'!C82),"",'2a N loss risk'!C82)</f>
        <v/>
      </c>
      <c r="D81" s="121" t="str">
        <f>IF(ISBLANK('2a N loss risk'!E82),"",'2a N loss risk'!E82)</f>
        <v/>
      </c>
      <c r="E81" s="64"/>
      <c r="F81" s="64"/>
      <c r="G81" s="64"/>
      <c r="H81" s="64"/>
      <c r="I81" s="64"/>
      <c r="J81" s="142" t="str">
        <f t="shared" si="10"/>
        <v/>
      </c>
      <c r="Q81" s="136"/>
      <c r="R81" s="136"/>
      <c r="S81" s="136"/>
      <c r="T81" s="136"/>
      <c r="U81" s="136"/>
      <c r="V81" s="136"/>
      <c r="W81" s="136"/>
      <c r="X81" s="136"/>
      <c r="Y81" s="136"/>
      <c r="Z81" s="130"/>
      <c r="AA81" s="129" t="str">
        <f t="shared" si="11"/>
        <v/>
      </c>
      <c r="AB81" s="129">
        <f t="shared" si="12"/>
        <v>0</v>
      </c>
      <c r="AC81" s="125">
        <f t="shared" si="13"/>
        <v>0</v>
      </c>
      <c r="AD81" s="125">
        <f t="shared" si="14"/>
        <v>1</v>
      </c>
      <c r="AE81" s="125">
        <f t="shared" si="15"/>
        <v>0</v>
      </c>
      <c r="AF81" s="125">
        <f t="shared" si="16"/>
        <v>0</v>
      </c>
      <c r="AG81" s="125">
        <f t="shared" si="17"/>
        <v>0</v>
      </c>
      <c r="AH81" s="125">
        <f t="shared" si="18"/>
        <v>0</v>
      </c>
      <c r="AI81" s="125"/>
      <c r="AJ81" s="125" t="str">
        <f t="shared" si="19"/>
        <v/>
      </c>
      <c r="AK81" s="130"/>
      <c r="AL81" s="130"/>
      <c r="AM81" s="130"/>
    </row>
    <row r="82" spans="2:39" s="10" customFormat="1" ht="24.65" customHeight="1" thickBot="1" x14ac:dyDescent="0.6">
      <c r="B82" s="35">
        <v>78</v>
      </c>
      <c r="C82" s="121" t="str">
        <f>IF(ISBLANK('2a N loss risk'!C83),"",'2a N loss risk'!C83)</f>
        <v/>
      </c>
      <c r="D82" s="121" t="str">
        <f>IF(ISBLANK('2a N loss risk'!E83),"",'2a N loss risk'!E83)</f>
        <v/>
      </c>
      <c r="E82" s="64"/>
      <c r="F82" s="64"/>
      <c r="G82" s="64"/>
      <c r="H82" s="64"/>
      <c r="I82" s="64"/>
      <c r="J82" s="142" t="str">
        <f t="shared" si="10"/>
        <v/>
      </c>
      <c r="Q82" s="136"/>
      <c r="R82" s="136"/>
      <c r="S82" s="136"/>
      <c r="T82" s="136"/>
      <c r="U82" s="136"/>
      <c r="V82" s="136"/>
      <c r="W82" s="136"/>
      <c r="X82" s="136"/>
      <c r="Y82" s="136"/>
      <c r="Z82" s="130"/>
      <c r="AA82" s="129" t="str">
        <f t="shared" si="11"/>
        <v/>
      </c>
      <c r="AB82" s="129">
        <f t="shared" si="12"/>
        <v>0</v>
      </c>
      <c r="AC82" s="125">
        <f t="shared" si="13"/>
        <v>0</v>
      </c>
      <c r="AD82" s="125">
        <f t="shared" si="14"/>
        <v>1</v>
      </c>
      <c r="AE82" s="125">
        <f t="shared" si="15"/>
        <v>0</v>
      </c>
      <c r="AF82" s="125">
        <f t="shared" si="16"/>
        <v>0</v>
      </c>
      <c r="AG82" s="125">
        <f t="shared" si="17"/>
        <v>0</v>
      </c>
      <c r="AH82" s="125">
        <f t="shared" si="18"/>
        <v>0</v>
      </c>
      <c r="AI82" s="125"/>
      <c r="AJ82" s="125" t="str">
        <f t="shared" si="19"/>
        <v/>
      </c>
      <c r="AK82" s="130"/>
      <c r="AL82" s="130"/>
      <c r="AM82" s="130"/>
    </row>
    <row r="83" spans="2:39" s="10" customFormat="1" ht="24.65" customHeight="1" thickBot="1" x14ac:dyDescent="0.6">
      <c r="B83" s="35">
        <v>79</v>
      </c>
      <c r="C83" s="121" t="str">
        <f>IF(ISBLANK('2a N loss risk'!C84),"",'2a N loss risk'!C84)</f>
        <v/>
      </c>
      <c r="D83" s="121" t="str">
        <f>IF(ISBLANK('2a N loss risk'!E84),"",'2a N loss risk'!E84)</f>
        <v/>
      </c>
      <c r="E83" s="64"/>
      <c r="F83" s="64"/>
      <c r="G83" s="64"/>
      <c r="H83" s="64"/>
      <c r="I83" s="64"/>
      <c r="J83" s="142" t="str">
        <f t="shared" si="10"/>
        <v/>
      </c>
      <c r="Q83" s="136"/>
      <c r="R83" s="136"/>
      <c r="S83" s="136"/>
      <c r="T83" s="136"/>
      <c r="U83" s="136"/>
      <c r="V83" s="136"/>
      <c r="W83" s="136"/>
      <c r="X83" s="136"/>
      <c r="Y83" s="136"/>
      <c r="Z83" s="130"/>
      <c r="AA83" s="129" t="str">
        <f t="shared" si="11"/>
        <v/>
      </c>
      <c r="AB83" s="129">
        <f t="shared" si="12"/>
        <v>0</v>
      </c>
      <c r="AC83" s="125">
        <f t="shared" si="13"/>
        <v>0</v>
      </c>
      <c r="AD83" s="125">
        <f t="shared" si="14"/>
        <v>1</v>
      </c>
      <c r="AE83" s="125">
        <f t="shared" si="15"/>
        <v>0</v>
      </c>
      <c r="AF83" s="125">
        <f t="shared" si="16"/>
        <v>0</v>
      </c>
      <c r="AG83" s="125">
        <f t="shared" si="17"/>
        <v>0</v>
      </c>
      <c r="AH83" s="125">
        <f t="shared" si="18"/>
        <v>0</v>
      </c>
      <c r="AI83" s="125"/>
      <c r="AJ83" s="125" t="str">
        <f t="shared" si="19"/>
        <v/>
      </c>
      <c r="AK83" s="130"/>
      <c r="AL83" s="130"/>
      <c r="AM83" s="130"/>
    </row>
    <row r="84" spans="2:39" s="10" customFormat="1" ht="24.65" customHeight="1" thickBot="1" x14ac:dyDescent="0.6">
      <c r="B84" s="35">
        <v>80</v>
      </c>
      <c r="C84" s="121" t="str">
        <f>IF(ISBLANK('2a N loss risk'!C85),"",'2a N loss risk'!C85)</f>
        <v/>
      </c>
      <c r="D84" s="121" t="str">
        <f>IF(ISBLANK('2a N loss risk'!E85),"",'2a N loss risk'!E85)</f>
        <v/>
      </c>
      <c r="E84" s="64"/>
      <c r="F84" s="64"/>
      <c r="G84" s="64"/>
      <c r="H84" s="64"/>
      <c r="I84" s="64"/>
      <c r="J84" s="142" t="str">
        <f t="shared" si="10"/>
        <v/>
      </c>
      <c r="Q84" s="136"/>
      <c r="R84" s="136"/>
      <c r="S84" s="136"/>
      <c r="T84" s="136"/>
      <c r="U84" s="136"/>
      <c r="V84" s="136"/>
      <c r="W84" s="136"/>
      <c r="X84" s="136"/>
      <c r="Y84" s="136"/>
      <c r="Z84" s="130"/>
      <c r="AA84" s="129" t="str">
        <f t="shared" si="11"/>
        <v/>
      </c>
      <c r="AB84" s="129">
        <f t="shared" si="12"/>
        <v>0</v>
      </c>
      <c r="AC84" s="125">
        <f t="shared" si="13"/>
        <v>0</v>
      </c>
      <c r="AD84" s="125">
        <f t="shared" si="14"/>
        <v>1</v>
      </c>
      <c r="AE84" s="125">
        <f t="shared" si="15"/>
        <v>0</v>
      </c>
      <c r="AF84" s="125">
        <f t="shared" si="16"/>
        <v>0</v>
      </c>
      <c r="AG84" s="125">
        <f t="shared" si="17"/>
        <v>0</v>
      </c>
      <c r="AH84" s="125">
        <f t="shared" si="18"/>
        <v>0</v>
      </c>
      <c r="AI84" s="125"/>
      <c r="AJ84" s="125" t="str">
        <f t="shared" si="19"/>
        <v/>
      </c>
      <c r="AK84" s="130"/>
      <c r="AL84" s="130"/>
      <c r="AM84" s="130"/>
    </row>
    <row r="85" spans="2:39" s="10" customFormat="1" ht="24.65" customHeight="1" thickBot="1" x14ac:dyDescent="0.6">
      <c r="B85" s="35">
        <v>81</v>
      </c>
      <c r="C85" s="121" t="str">
        <f>IF(ISBLANK('2a N loss risk'!C86),"",'2a N loss risk'!C86)</f>
        <v/>
      </c>
      <c r="D85" s="121" t="str">
        <f>IF(ISBLANK('2a N loss risk'!E86),"",'2a N loss risk'!E86)</f>
        <v/>
      </c>
      <c r="E85" s="64"/>
      <c r="F85" s="64"/>
      <c r="G85" s="64"/>
      <c r="H85" s="64"/>
      <c r="I85" s="64"/>
      <c r="J85" s="142" t="str">
        <f t="shared" si="10"/>
        <v/>
      </c>
      <c r="Q85" s="136"/>
      <c r="R85" s="136"/>
      <c r="S85" s="136"/>
      <c r="T85" s="136"/>
      <c r="U85" s="136"/>
      <c r="V85" s="136"/>
      <c r="W85" s="136"/>
      <c r="X85" s="136"/>
      <c r="Y85" s="136"/>
      <c r="Z85" s="130"/>
      <c r="AA85" s="129" t="str">
        <f t="shared" si="11"/>
        <v/>
      </c>
      <c r="AB85" s="129">
        <f t="shared" si="12"/>
        <v>0</v>
      </c>
      <c r="AC85" s="125">
        <f t="shared" si="13"/>
        <v>0</v>
      </c>
      <c r="AD85" s="125">
        <f t="shared" si="14"/>
        <v>1</v>
      </c>
      <c r="AE85" s="125">
        <f t="shared" si="15"/>
        <v>0</v>
      </c>
      <c r="AF85" s="125">
        <f t="shared" si="16"/>
        <v>0</v>
      </c>
      <c r="AG85" s="125">
        <f t="shared" si="17"/>
        <v>0</v>
      </c>
      <c r="AH85" s="125">
        <f t="shared" si="18"/>
        <v>0</v>
      </c>
      <c r="AI85" s="125"/>
      <c r="AJ85" s="125" t="str">
        <f t="shared" si="19"/>
        <v/>
      </c>
      <c r="AK85" s="130"/>
      <c r="AL85" s="130"/>
      <c r="AM85" s="130"/>
    </row>
    <row r="86" spans="2:39" s="10" customFormat="1" ht="24.65" customHeight="1" thickBot="1" x14ac:dyDescent="0.6">
      <c r="B86" s="35">
        <v>82</v>
      </c>
      <c r="C86" s="121" t="str">
        <f>IF(ISBLANK('2a N loss risk'!C87),"",'2a N loss risk'!C87)</f>
        <v/>
      </c>
      <c r="D86" s="121" t="str">
        <f>IF(ISBLANK('2a N loss risk'!E87),"",'2a N loss risk'!E87)</f>
        <v/>
      </c>
      <c r="E86" s="64"/>
      <c r="F86" s="64"/>
      <c r="G86" s="64"/>
      <c r="H86" s="64"/>
      <c r="I86" s="64"/>
      <c r="J86" s="142" t="str">
        <f t="shared" si="10"/>
        <v/>
      </c>
      <c r="Q86" s="136"/>
      <c r="R86" s="136"/>
      <c r="S86" s="136"/>
      <c r="T86" s="136"/>
      <c r="U86" s="136"/>
      <c r="V86" s="136"/>
      <c r="W86" s="136"/>
      <c r="X86" s="136"/>
      <c r="Y86" s="136"/>
      <c r="Z86" s="130"/>
      <c r="AA86" s="129" t="str">
        <f t="shared" si="11"/>
        <v/>
      </c>
      <c r="AB86" s="129">
        <f t="shared" si="12"/>
        <v>0</v>
      </c>
      <c r="AC86" s="125">
        <f t="shared" si="13"/>
        <v>0</v>
      </c>
      <c r="AD86" s="125">
        <f t="shared" si="14"/>
        <v>1</v>
      </c>
      <c r="AE86" s="125">
        <f t="shared" si="15"/>
        <v>0</v>
      </c>
      <c r="AF86" s="125">
        <f t="shared" si="16"/>
        <v>0</v>
      </c>
      <c r="AG86" s="125">
        <f t="shared" si="17"/>
        <v>0</v>
      </c>
      <c r="AH86" s="125">
        <f t="shared" si="18"/>
        <v>0</v>
      </c>
      <c r="AI86" s="125"/>
      <c r="AJ86" s="125" t="str">
        <f t="shared" si="19"/>
        <v/>
      </c>
      <c r="AK86" s="130"/>
      <c r="AL86" s="130"/>
      <c r="AM86" s="130"/>
    </row>
    <row r="87" spans="2:39" s="10" customFormat="1" ht="24.65" customHeight="1" thickBot="1" x14ac:dyDescent="0.6">
      <c r="B87" s="35">
        <v>83</v>
      </c>
      <c r="C87" s="121" t="str">
        <f>IF(ISBLANK('2a N loss risk'!C88),"",'2a N loss risk'!C88)</f>
        <v/>
      </c>
      <c r="D87" s="121" t="str">
        <f>IF(ISBLANK('2a N loss risk'!E88),"",'2a N loss risk'!E88)</f>
        <v/>
      </c>
      <c r="E87" s="64"/>
      <c r="F87" s="64"/>
      <c r="G87" s="64"/>
      <c r="H87" s="64"/>
      <c r="I87" s="64"/>
      <c r="J87" s="142" t="str">
        <f t="shared" si="10"/>
        <v/>
      </c>
      <c r="Q87" s="136"/>
      <c r="R87" s="136"/>
      <c r="S87" s="136"/>
      <c r="T87" s="136"/>
      <c r="U87" s="136"/>
      <c r="V87" s="136"/>
      <c r="W87" s="136"/>
      <c r="X87" s="136"/>
      <c r="Y87" s="136"/>
      <c r="Z87" s="130"/>
      <c r="AA87" s="129" t="str">
        <f t="shared" si="11"/>
        <v/>
      </c>
      <c r="AB87" s="129">
        <f t="shared" si="12"/>
        <v>0</v>
      </c>
      <c r="AC87" s="125">
        <f t="shared" si="13"/>
        <v>0</v>
      </c>
      <c r="AD87" s="125">
        <f t="shared" si="14"/>
        <v>1</v>
      </c>
      <c r="AE87" s="125">
        <f t="shared" si="15"/>
        <v>0</v>
      </c>
      <c r="AF87" s="125">
        <f t="shared" si="16"/>
        <v>0</v>
      </c>
      <c r="AG87" s="125">
        <f t="shared" si="17"/>
        <v>0</v>
      </c>
      <c r="AH87" s="125">
        <f t="shared" si="18"/>
        <v>0</v>
      </c>
      <c r="AI87" s="125"/>
      <c r="AJ87" s="125" t="str">
        <f t="shared" si="19"/>
        <v/>
      </c>
      <c r="AK87" s="130"/>
      <c r="AL87" s="130"/>
      <c r="AM87" s="130"/>
    </row>
    <row r="88" spans="2:39" s="10" customFormat="1" ht="24.65" customHeight="1" thickBot="1" x14ac:dyDescent="0.6">
      <c r="B88" s="35">
        <v>84</v>
      </c>
      <c r="C88" s="121" t="str">
        <f>IF(ISBLANK('2a N loss risk'!C89),"",'2a N loss risk'!C89)</f>
        <v/>
      </c>
      <c r="D88" s="121" t="str">
        <f>IF(ISBLANK('2a N loss risk'!E89),"",'2a N loss risk'!E89)</f>
        <v/>
      </c>
      <c r="E88" s="64"/>
      <c r="F88" s="64"/>
      <c r="G88" s="64"/>
      <c r="H88" s="64"/>
      <c r="I88" s="64"/>
      <c r="J88" s="142" t="str">
        <f t="shared" si="10"/>
        <v/>
      </c>
      <c r="Q88" s="136"/>
      <c r="R88" s="136"/>
      <c r="S88" s="136"/>
      <c r="T88" s="136"/>
      <c r="U88" s="136"/>
      <c r="V88" s="136"/>
      <c r="W88" s="136"/>
      <c r="X88" s="136"/>
      <c r="Y88" s="136"/>
      <c r="Z88" s="130"/>
      <c r="AA88" s="129" t="str">
        <f t="shared" si="11"/>
        <v/>
      </c>
      <c r="AB88" s="129">
        <f t="shared" si="12"/>
        <v>0</v>
      </c>
      <c r="AC88" s="125">
        <f t="shared" si="13"/>
        <v>0</v>
      </c>
      <c r="AD88" s="125">
        <f t="shared" si="14"/>
        <v>1</v>
      </c>
      <c r="AE88" s="125">
        <f t="shared" si="15"/>
        <v>0</v>
      </c>
      <c r="AF88" s="125">
        <f t="shared" si="16"/>
        <v>0</v>
      </c>
      <c r="AG88" s="125">
        <f t="shared" si="17"/>
        <v>0</v>
      </c>
      <c r="AH88" s="125">
        <f t="shared" si="18"/>
        <v>0</v>
      </c>
      <c r="AI88" s="125"/>
      <c r="AJ88" s="125" t="str">
        <f t="shared" si="19"/>
        <v/>
      </c>
      <c r="AK88" s="130"/>
      <c r="AL88" s="130"/>
      <c r="AM88" s="130"/>
    </row>
    <row r="89" spans="2:39" s="10" customFormat="1" ht="24.65" customHeight="1" thickBot="1" x14ac:dyDescent="0.6">
      <c r="B89" s="35">
        <v>85</v>
      </c>
      <c r="C89" s="121" t="str">
        <f>IF(ISBLANK('2a N loss risk'!C90),"",'2a N loss risk'!C90)</f>
        <v/>
      </c>
      <c r="D89" s="121" t="str">
        <f>IF(ISBLANK('2a N loss risk'!E90),"",'2a N loss risk'!E90)</f>
        <v/>
      </c>
      <c r="E89" s="64"/>
      <c r="F89" s="64"/>
      <c r="G89" s="64"/>
      <c r="H89" s="64"/>
      <c r="I89" s="64"/>
      <c r="J89" s="142" t="str">
        <f t="shared" si="10"/>
        <v/>
      </c>
      <c r="Q89" s="136"/>
      <c r="R89" s="136"/>
      <c r="S89" s="136"/>
      <c r="T89" s="136"/>
      <c r="U89" s="136"/>
      <c r="V89" s="136"/>
      <c r="W89" s="136"/>
      <c r="X89" s="136"/>
      <c r="Y89" s="136"/>
      <c r="Z89" s="130"/>
      <c r="AA89" s="129" t="str">
        <f t="shared" si="11"/>
        <v/>
      </c>
      <c r="AB89" s="129">
        <f t="shared" si="12"/>
        <v>0</v>
      </c>
      <c r="AC89" s="125">
        <f t="shared" si="13"/>
        <v>0</v>
      </c>
      <c r="AD89" s="125">
        <f t="shared" si="14"/>
        <v>1</v>
      </c>
      <c r="AE89" s="125">
        <f t="shared" si="15"/>
        <v>0</v>
      </c>
      <c r="AF89" s="125">
        <f t="shared" si="16"/>
        <v>0</v>
      </c>
      <c r="AG89" s="125">
        <f t="shared" si="17"/>
        <v>0</v>
      </c>
      <c r="AH89" s="125">
        <f t="shared" si="18"/>
        <v>0</v>
      </c>
      <c r="AI89" s="125"/>
      <c r="AJ89" s="125" t="str">
        <f t="shared" si="19"/>
        <v/>
      </c>
      <c r="AK89" s="130"/>
      <c r="AL89" s="130"/>
      <c r="AM89" s="130"/>
    </row>
    <row r="90" spans="2:39" s="10" customFormat="1" ht="24.65" customHeight="1" thickBot="1" x14ac:dyDescent="0.6">
      <c r="B90" s="35">
        <v>86</v>
      </c>
      <c r="C90" s="121" t="str">
        <f>IF(ISBLANK('2a N loss risk'!C91),"",'2a N loss risk'!C91)</f>
        <v/>
      </c>
      <c r="D90" s="121" t="str">
        <f>IF(ISBLANK('2a N loss risk'!E91),"",'2a N loss risk'!E91)</f>
        <v/>
      </c>
      <c r="E90" s="64"/>
      <c r="F90" s="64"/>
      <c r="G90" s="64"/>
      <c r="H90" s="64"/>
      <c r="I90" s="64"/>
      <c r="J90" s="142" t="str">
        <f t="shared" si="10"/>
        <v/>
      </c>
      <c r="Q90" s="136"/>
      <c r="R90" s="136"/>
      <c r="S90" s="136"/>
      <c r="T90" s="136"/>
      <c r="U90" s="136"/>
      <c r="V90" s="136"/>
      <c r="W90" s="136"/>
      <c r="X90" s="136"/>
      <c r="Y90" s="136"/>
      <c r="Z90" s="130"/>
      <c r="AA90" s="129" t="str">
        <f t="shared" si="11"/>
        <v/>
      </c>
      <c r="AB90" s="129">
        <f t="shared" si="12"/>
        <v>0</v>
      </c>
      <c r="AC90" s="125">
        <f t="shared" si="13"/>
        <v>0</v>
      </c>
      <c r="AD90" s="125">
        <f t="shared" si="14"/>
        <v>1</v>
      </c>
      <c r="AE90" s="125">
        <f t="shared" si="15"/>
        <v>0</v>
      </c>
      <c r="AF90" s="125">
        <f t="shared" si="16"/>
        <v>0</v>
      </c>
      <c r="AG90" s="125">
        <f t="shared" si="17"/>
        <v>0</v>
      </c>
      <c r="AH90" s="125">
        <f t="shared" si="18"/>
        <v>0</v>
      </c>
      <c r="AI90" s="125"/>
      <c r="AJ90" s="125" t="str">
        <f t="shared" si="19"/>
        <v/>
      </c>
      <c r="AK90" s="130"/>
      <c r="AL90" s="130"/>
      <c r="AM90" s="130"/>
    </row>
    <row r="91" spans="2:39" s="10" customFormat="1" ht="24.65" customHeight="1" thickBot="1" x14ac:dyDescent="0.6">
      <c r="B91" s="35">
        <v>87</v>
      </c>
      <c r="C91" s="121" t="str">
        <f>IF(ISBLANK('2a N loss risk'!C92),"",'2a N loss risk'!C92)</f>
        <v/>
      </c>
      <c r="D91" s="121" t="str">
        <f>IF(ISBLANK('2a N loss risk'!E92),"",'2a N loss risk'!E92)</f>
        <v/>
      </c>
      <c r="E91" s="64"/>
      <c r="F91" s="64"/>
      <c r="G91" s="64"/>
      <c r="H91" s="64"/>
      <c r="I91" s="64"/>
      <c r="J91" s="142" t="str">
        <f t="shared" si="10"/>
        <v/>
      </c>
      <c r="Q91" s="136"/>
      <c r="R91" s="136"/>
      <c r="S91" s="136"/>
      <c r="T91" s="136"/>
      <c r="U91" s="136"/>
      <c r="V91" s="136"/>
      <c r="W91" s="136"/>
      <c r="X91" s="136"/>
      <c r="Y91" s="136"/>
      <c r="Z91" s="130"/>
      <c r="AA91" s="129" t="str">
        <f t="shared" si="11"/>
        <v/>
      </c>
      <c r="AB91" s="129">
        <f t="shared" si="12"/>
        <v>0</v>
      </c>
      <c r="AC91" s="125">
        <f t="shared" si="13"/>
        <v>0</v>
      </c>
      <c r="AD91" s="125">
        <f t="shared" si="14"/>
        <v>1</v>
      </c>
      <c r="AE91" s="125">
        <f t="shared" si="15"/>
        <v>0</v>
      </c>
      <c r="AF91" s="125">
        <f t="shared" si="16"/>
        <v>0</v>
      </c>
      <c r="AG91" s="125">
        <f t="shared" si="17"/>
        <v>0</v>
      </c>
      <c r="AH91" s="125">
        <f t="shared" si="18"/>
        <v>0</v>
      </c>
      <c r="AI91" s="125"/>
      <c r="AJ91" s="125" t="str">
        <f t="shared" si="19"/>
        <v/>
      </c>
      <c r="AK91" s="130"/>
      <c r="AL91" s="130"/>
      <c r="AM91" s="130"/>
    </row>
    <row r="92" spans="2:39" s="10" customFormat="1" ht="24.65" customHeight="1" thickBot="1" x14ac:dyDescent="0.6">
      <c r="B92" s="35">
        <v>88</v>
      </c>
      <c r="C92" s="121" t="str">
        <f>IF(ISBLANK('2a N loss risk'!C93),"",'2a N loss risk'!C93)</f>
        <v/>
      </c>
      <c r="D92" s="121" t="str">
        <f>IF(ISBLANK('2a N loss risk'!E93),"",'2a N loss risk'!E93)</f>
        <v/>
      </c>
      <c r="E92" s="64"/>
      <c r="F92" s="64"/>
      <c r="G92" s="64"/>
      <c r="H92" s="64"/>
      <c r="I92" s="64"/>
      <c r="J92" s="142" t="str">
        <f t="shared" si="10"/>
        <v/>
      </c>
      <c r="Q92" s="136"/>
      <c r="R92" s="136"/>
      <c r="S92" s="136"/>
      <c r="T92" s="136"/>
      <c r="U92" s="136"/>
      <c r="V92" s="136"/>
      <c r="W92" s="136"/>
      <c r="X92" s="136"/>
      <c r="Y92" s="136"/>
      <c r="Z92" s="130"/>
      <c r="AA92" s="129" t="str">
        <f t="shared" si="11"/>
        <v/>
      </c>
      <c r="AB92" s="129">
        <f t="shared" si="12"/>
        <v>0</v>
      </c>
      <c r="AC92" s="125">
        <f t="shared" si="13"/>
        <v>0</v>
      </c>
      <c r="AD92" s="125">
        <f t="shared" si="14"/>
        <v>1</v>
      </c>
      <c r="AE92" s="125">
        <f t="shared" si="15"/>
        <v>0</v>
      </c>
      <c r="AF92" s="125">
        <f t="shared" si="16"/>
        <v>0</v>
      </c>
      <c r="AG92" s="125">
        <f t="shared" si="17"/>
        <v>0</v>
      </c>
      <c r="AH92" s="125">
        <f t="shared" si="18"/>
        <v>0</v>
      </c>
      <c r="AI92" s="125"/>
      <c r="AJ92" s="125" t="str">
        <f t="shared" si="19"/>
        <v/>
      </c>
      <c r="AK92" s="130"/>
      <c r="AL92" s="130"/>
      <c r="AM92" s="130"/>
    </row>
    <row r="93" spans="2:39" s="10" customFormat="1" ht="24.65" customHeight="1" thickBot="1" x14ac:dyDescent="0.6">
      <c r="B93" s="35">
        <v>89</v>
      </c>
      <c r="C93" s="121" t="str">
        <f>IF(ISBLANK('2a N loss risk'!C94),"",'2a N loss risk'!C94)</f>
        <v/>
      </c>
      <c r="D93" s="121" t="str">
        <f>IF(ISBLANK('2a N loss risk'!E94),"",'2a N loss risk'!E94)</f>
        <v/>
      </c>
      <c r="E93" s="64"/>
      <c r="F93" s="64"/>
      <c r="G93" s="64"/>
      <c r="H93" s="64"/>
      <c r="I93" s="64"/>
      <c r="J93" s="142" t="str">
        <f t="shared" si="10"/>
        <v/>
      </c>
      <c r="Q93" s="136"/>
      <c r="R93" s="136"/>
      <c r="S93" s="136"/>
      <c r="T93" s="136"/>
      <c r="U93" s="136"/>
      <c r="V93" s="136"/>
      <c r="W93" s="136"/>
      <c r="X93" s="136"/>
      <c r="Y93" s="136"/>
      <c r="Z93" s="130"/>
      <c r="AA93" s="129" t="str">
        <f t="shared" si="11"/>
        <v/>
      </c>
      <c r="AB93" s="129">
        <f t="shared" si="12"/>
        <v>0</v>
      </c>
      <c r="AC93" s="125">
        <f t="shared" si="13"/>
        <v>0</v>
      </c>
      <c r="AD93" s="125">
        <f t="shared" si="14"/>
        <v>1</v>
      </c>
      <c r="AE93" s="125">
        <f t="shared" si="15"/>
        <v>0</v>
      </c>
      <c r="AF93" s="125">
        <f t="shared" si="16"/>
        <v>0</v>
      </c>
      <c r="AG93" s="125">
        <f t="shared" si="17"/>
        <v>0</v>
      </c>
      <c r="AH93" s="125">
        <f t="shared" si="18"/>
        <v>0</v>
      </c>
      <c r="AI93" s="125"/>
      <c r="AJ93" s="125" t="str">
        <f t="shared" si="19"/>
        <v/>
      </c>
      <c r="AK93" s="130"/>
      <c r="AL93" s="130"/>
      <c r="AM93" s="130"/>
    </row>
    <row r="94" spans="2:39" s="10" customFormat="1" ht="24.65" customHeight="1" thickBot="1" x14ac:dyDescent="0.6">
      <c r="B94" s="35">
        <v>90</v>
      </c>
      <c r="C94" s="121" t="str">
        <f>IF(ISBLANK('2a N loss risk'!C95),"",'2a N loss risk'!C95)</f>
        <v/>
      </c>
      <c r="D94" s="121" t="str">
        <f>IF(ISBLANK('2a N loss risk'!E95),"",'2a N loss risk'!E95)</f>
        <v/>
      </c>
      <c r="E94" s="64"/>
      <c r="F94" s="64"/>
      <c r="G94" s="64"/>
      <c r="H94" s="64"/>
      <c r="I94" s="64"/>
      <c r="J94" s="142" t="str">
        <f t="shared" si="10"/>
        <v/>
      </c>
      <c r="Q94" s="136"/>
      <c r="R94" s="136"/>
      <c r="S94" s="136"/>
      <c r="T94" s="136"/>
      <c r="U94" s="136"/>
      <c r="V94" s="136"/>
      <c r="W94" s="136"/>
      <c r="X94" s="136"/>
      <c r="Y94" s="136"/>
      <c r="Z94" s="130"/>
      <c r="AA94" s="129" t="str">
        <f t="shared" si="11"/>
        <v/>
      </c>
      <c r="AB94" s="129">
        <f t="shared" si="12"/>
        <v>0</v>
      </c>
      <c r="AC94" s="125">
        <f t="shared" si="13"/>
        <v>0</v>
      </c>
      <c r="AD94" s="125">
        <f t="shared" si="14"/>
        <v>1</v>
      </c>
      <c r="AE94" s="125">
        <f t="shared" si="15"/>
        <v>0</v>
      </c>
      <c r="AF94" s="125">
        <f t="shared" si="16"/>
        <v>0</v>
      </c>
      <c r="AG94" s="125">
        <f t="shared" si="17"/>
        <v>0</v>
      </c>
      <c r="AH94" s="125">
        <f t="shared" si="18"/>
        <v>0</v>
      </c>
      <c r="AI94" s="125"/>
      <c r="AJ94" s="125" t="str">
        <f t="shared" si="19"/>
        <v/>
      </c>
      <c r="AK94" s="130"/>
      <c r="AL94" s="130"/>
      <c r="AM94" s="130"/>
    </row>
    <row r="95" spans="2:39" s="10" customFormat="1" ht="24.65" customHeight="1" thickBot="1" x14ac:dyDescent="0.6">
      <c r="B95" s="35">
        <v>91</v>
      </c>
      <c r="C95" s="121" t="str">
        <f>IF(ISBLANK('2a N loss risk'!C96),"",'2a N loss risk'!C96)</f>
        <v/>
      </c>
      <c r="D95" s="121" t="str">
        <f>IF(ISBLANK('2a N loss risk'!E96),"",'2a N loss risk'!E96)</f>
        <v/>
      </c>
      <c r="E95" s="64"/>
      <c r="F95" s="64"/>
      <c r="G95" s="64"/>
      <c r="H95" s="64"/>
      <c r="I95" s="64"/>
      <c r="J95" s="142" t="str">
        <f t="shared" si="10"/>
        <v/>
      </c>
      <c r="Q95" s="136"/>
      <c r="R95" s="136"/>
      <c r="S95" s="136"/>
      <c r="T95" s="136"/>
      <c r="U95" s="136"/>
      <c r="V95" s="136"/>
      <c r="W95" s="136"/>
      <c r="X95" s="136"/>
      <c r="Y95" s="136"/>
      <c r="Z95" s="130"/>
      <c r="AA95" s="129" t="str">
        <f t="shared" si="11"/>
        <v/>
      </c>
      <c r="AB95" s="129">
        <f t="shared" si="12"/>
        <v>0</v>
      </c>
      <c r="AC95" s="125">
        <f t="shared" si="13"/>
        <v>0</v>
      </c>
      <c r="AD95" s="125">
        <f t="shared" si="14"/>
        <v>1</v>
      </c>
      <c r="AE95" s="125">
        <f t="shared" si="15"/>
        <v>0</v>
      </c>
      <c r="AF95" s="125">
        <f t="shared" si="16"/>
        <v>0</v>
      </c>
      <c r="AG95" s="125">
        <f t="shared" si="17"/>
        <v>0</v>
      </c>
      <c r="AH95" s="125">
        <f t="shared" si="18"/>
        <v>0</v>
      </c>
      <c r="AI95" s="125"/>
      <c r="AJ95" s="125" t="str">
        <f t="shared" si="19"/>
        <v/>
      </c>
      <c r="AK95" s="130"/>
      <c r="AL95" s="130"/>
      <c r="AM95" s="130"/>
    </row>
    <row r="96" spans="2:39" s="10" customFormat="1" ht="24.65" customHeight="1" thickBot="1" x14ac:dyDescent="0.6">
      <c r="B96" s="35">
        <v>92</v>
      </c>
      <c r="C96" s="121" t="str">
        <f>IF(ISBLANK('2a N loss risk'!C97),"",'2a N loss risk'!C97)</f>
        <v/>
      </c>
      <c r="D96" s="121" t="str">
        <f>IF(ISBLANK('2a N loss risk'!E97),"",'2a N loss risk'!E97)</f>
        <v/>
      </c>
      <c r="E96" s="64"/>
      <c r="F96" s="64"/>
      <c r="G96" s="64"/>
      <c r="H96" s="64"/>
      <c r="I96" s="64"/>
      <c r="J96" s="142" t="str">
        <f t="shared" si="10"/>
        <v/>
      </c>
      <c r="Q96" s="136"/>
      <c r="R96" s="136"/>
      <c r="S96" s="136"/>
      <c r="T96" s="136"/>
      <c r="U96" s="136"/>
      <c r="V96" s="136"/>
      <c r="W96" s="136"/>
      <c r="X96" s="136"/>
      <c r="Y96" s="136"/>
      <c r="Z96" s="130"/>
      <c r="AA96" s="129" t="str">
        <f t="shared" si="11"/>
        <v/>
      </c>
      <c r="AB96" s="129">
        <f t="shared" si="12"/>
        <v>0</v>
      </c>
      <c r="AC96" s="125">
        <f t="shared" si="13"/>
        <v>0</v>
      </c>
      <c r="AD96" s="125">
        <f t="shared" si="14"/>
        <v>1</v>
      </c>
      <c r="AE96" s="125">
        <f t="shared" si="15"/>
        <v>0</v>
      </c>
      <c r="AF96" s="125">
        <f t="shared" si="16"/>
        <v>0</v>
      </c>
      <c r="AG96" s="125">
        <f t="shared" si="17"/>
        <v>0</v>
      </c>
      <c r="AH96" s="125">
        <f t="shared" si="18"/>
        <v>0</v>
      </c>
      <c r="AI96" s="125"/>
      <c r="AJ96" s="125" t="str">
        <f t="shared" si="19"/>
        <v/>
      </c>
      <c r="AK96" s="130"/>
      <c r="AL96" s="130"/>
      <c r="AM96" s="130"/>
    </row>
    <row r="97" spans="2:39" s="10" customFormat="1" ht="24.65" customHeight="1" thickBot="1" x14ac:dyDescent="0.6">
      <c r="B97" s="35">
        <v>93</v>
      </c>
      <c r="C97" s="121" t="str">
        <f>IF(ISBLANK('2a N loss risk'!C98),"",'2a N loss risk'!C98)</f>
        <v/>
      </c>
      <c r="D97" s="121" t="str">
        <f>IF(ISBLANK('2a N loss risk'!E98),"",'2a N loss risk'!E98)</f>
        <v/>
      </c>
      <c r="E97" s="64"/>
      <c r="F97" s="64"/>
      <c r="G97" s="64"/>
      <c r="H97" s="64"/>
      <c r="I97" s="64"/>
      <c r="J97" s="142" t="str">
        <f t="shared" si="10"/>
        <v/>
      </c>
      <c r="Q97" s="136"/>
      <c r="R97" s="136"/>
      <c r="S97" s="136"/>
      <c r="T97" s="136"/>
      <c r="U97" s="136"/>
      <c r="V97" s="136"/>
      <c r="W97" s="136"/>
      <c r="X97" s="136"/>
      <c r="Y97" s="136"/>
      <c r="Z97" s="130"/>
      <c r="AA97" s="129" t="str">
        <f t="shared" si="11"/>
        <v/>
      </c>
      <c r="AB97" s="129">
        <f t="shared" si="12"/>
        <v>0</v>
      </c>
      <c r="AC97" s="125">
        <f t="shared" si="13"/>
        <v>0</v>
      </c>
      <c r="AD97" s="125">
        <f t="shared" si="14"/>
        <v>1</v>
      </c>
      <c r="AE97" s="125">
        <f t="shared" si="15"/>
        <v>0</v>
      </c>
      <c r="AF97" s="125">
        <f t="shared" si="16"/>
        <v>0</v>
      </c>
      <c r="AG97" s="125">
        <f t="shared" si="17"/>
        <v>0</v>
      </c>
      <c r="AH97" s="125">
        <f t="shared" si="18"/>
        <v>0</v>
      </c>
      <c r="AI97" s="125"/>
      <c r="AJ97" s="125" t="str">
        <f t="shared" si="19"/>
        <v/>
      </c>
      <c r="AK97" s="130"/>
      <c r="AL97" s="130"/>
      <c r="AM97" s="130"/>
    </row>
    <row r="98" spans="2:39" s="10" customFormat="1" ht="24.65" customHeight="1" thickBot="1" x14ac:dyDescent="0.6">
      <c r="B98" s="35">
        <v>94</v>
      </c>
      <c r="C98" s="121" t="str">
        <f>IF(ISBLANK('2a N loss risk'!C99),"",'2a N loss risk'!C99)</f>
        <v/>
      </c>
      <c r="D98" s="121" t="str">
        <f>IF(ISBLANK('2a N loss risk'!E99),"",'2a N loss risk'!E99)</f>
        <v/>
      </c>
      <c r="E98" s="64"/>
      <c r="F98" s="64"/>
      <c r="G98" s="64"/>
      <c r="H98" s="64"/>
      <c r="I98" s="64"/>
      <c r="J98" s="142" t="str">
        <f t="shared" si="10"/>
        <v/>
      </c>
      <c r="Q98" s="136"/>
      <c r="R98" s="136"/>
      <c r="S98" s="136"/>
      <c r="T98" s="136"/>
      <c r="U98" s="136"/>
      <c r="V98" s="136"/>
      <c r="W98" s="136"/>
      <c r="X98" s="136"/>
      <c r="Y98" s="136"/>
      <c r="Z98" s="130"/>
      <c r="AA98" s="129" t="str">
        <f t="shared" si="11"/>
        <v/>
      </c>
      <c r="AB98" s="129">
        <f t="shared" si="12"/>
        <v>0</v>
      </c>
      <c r="AC98" s="125">
        <f t="shared" si="13"/>
        <v>0</v>
      </c>
      <c r="AD98" s="125">
        <f t="shared" si="14"/>
        <v>1</v>
      </c>
      <c r="AE98" s="125">
        <f t="shared" si="15"/>
        <v>0</v>
      </c>
      <c r="AF98" s="125">
        <f t="shared" si="16"/>
        <v>0</v>
      </c>
      <c r="AG98" s="125">
        <f t="shared" si="17"/>
        <v>0</v>
      </c>
      <c r="AH98" s="125">
        <f t="shared" si="18"/>
        <v>0</v>
      </c>
      <c r="AI98" s="125"/>
      <c r="AJ98" s="125" t="str">
        <f t="shared" si="19"/>
        <v/>
      </c>
      <c r="AK98" s="130"/>
      <c r="AL98" s="130"/>
      <c r="AM98" s="130"/>
    </row>
    <row r="99" spans="2:39" s="10" customFormat="1" ht="24.65" customHeight="1" thickBot="1" x14ac:dyDescent="0.6">
      <c r="B99" s="35">
        <v>95</v>
      </c>
      <c r="C99" s="121" t="str">
        <f>IF(ISBLANK('2a N loss risk'!C100),"",'2a N loss risk'!C100)</f>
        <v/>
      </c>
      <c r="D99" s="121" t="str">
        <f>IF(ISBLANK('2a N loss risk'!E100),"",'2a N loss risk'!E100)</f>
        <v/>
      </c>
      <c r="E99" s="64"/>
      <c r="F99" s="64"/>
      <c r="G99" s="64"/>
      <c r="H99" s="64"/>
      <c r="I99" s="64"/>
      <c r="J99" s="142" t="str">
        <f t="shared" si="10"/>
        <v/>
      </c>
      <c r="Q99" s="136"/>
      <c r="R99" s="136"/>
      <c r="S99" s="136"/>
      <c r="T99" s="136"/>
      <c r="U99" s="136"/>
      <c r="V99" s="136"/>
      <c r="W99" s="136"/>
      <c r="X99" s="136"/>
      <c r="Y99" s="136"/>
      <c r="Z99" s="130"/>
      <c r="AA99" s="129" t="str">
        <f t="shared" si="11"/>
        <v/>
      </c>
      <c r="AB99" s="129">
        <f t="shared" si="12"/>
        <v>0</v>
      </c>
      <c r="AC99" s="125">
        <f t="shared" si="13"/>
        <v>0</v>
      </c>
      <c r="AD99" s="125">
        <f t="shared" si="14"/>
        <v>1</v>
      </c>
      <c r="AE99" s="125">
        <f t="shared" si="15"/>
        <v>0</v>
      </c>
      <c r="AF99" s="125">
        <f t="shared" si="16"/>
        <v>0</v>
      </c>
      <c r="AG99" s="125">
        <f t="shared" si="17"/>
        <v>0</v>
      </c>
      <c r="AH99" s="125">
        <f t="shared" si="18"/>
        <v>0</v>
      </c>
      <c r="AI99" s="125"/>
      <c r="AJ99" s="125" t="str">
        <f t="shared" si="19"/>
        <v/>
      </c>
      <c r="AK99" s="130"/>
      <c r="AL99" s="130"/>
      <c r="AM99" s="130"/>
    </row>
    <row r="100" spans="2:39" s="10" customFormat="1" ht="24.65" customHeight="1" thickBot="1" x14ac:dyDescent="0.6">
      <c r="B100" s="35">
        <v>96</v>
      </c>
      <c r="C100" s="121" t="str">
        <f>IF(ISBLANK('2a N loss risk'!C101),"",'2a N loss risk'!C101)</f>
        <v/>
      </c>
      <c r="D100" s="121" t="str">
        <f>IF(ISBLANK('2a N loss risk'!E101),"",'2a N loss risk'!E101)</f>
        <v/>
      </c>
      <c r="E100" s="64"/>
      <c r="F100" s="64"/>
      <c r="G100" s="64"/>
      <c r="H100" s="64"/>
      <c r="I100" s="64"/>
      <c r="J100" s="142" t="str">
        <f t="shared" si="10"/>
        <v/>
      </c>
      <c r="Q100" s="136"/>
      <c r="R100" s="136"/>
      <c r="S100" s="136"/>
      <c r="T100" s="136"/>
      <c r="U100" s="136"/>
      <c r="V100" s="136"/>
      <c r="W100" s="136"/>
      <c r="X100" s="136"/>
      <c r="Y100" s="136"/>
      <c r="Z100" s="130"/>
      <c r="AA100" s="129" t="str">
        <f t="shared" si="11"/>
        <v/>
      </c>
      <c r="AB100" s="129">
        <f t="shared" si="12"/>
        <v>0</v>
      </c>
      <c r="AC100" s="125">
        <f t="shared" si="13"/>
        <v>0</v>
      </c>
      <c r="AD100" s="125">
        <f t="shared" si="14"/>
        <v>1</v>
      </c>
      <c r="AE100" s="125">
        <f t="shared" si="15"/>
        <v>0</v>
      </c>
      <c r="AF100" s="125">
        <f t="shared" si="16"/>
        <v>0</v>
      </c>
      <c r="AG100" s="125">
        <f t="shared" si="17"/>
        <v>0</v>
      </c>
      <c r="AH100" s="125">
        <f t="shared" si="18"/>
        <v>0</v>
      </c>
      <c r="AI100" s="125"/>
      <c r="AJ100" s="125" t="str">
        <f t="shared" si="19"/>
        <v/>
      </c>
      <c r="AK100" s="130"/>
      <c r="AL100" s="130"/>
      <c r="AM100" s="130"/>
    </row>
    <row r="101" spans="2:39" s="10" customFormat="1" ht="24.65" customHeight="1" thickBot="1" x14ac:dyDescent="0.6">
      <c r="B101" s="35">
        <v>97</v>
      </c>
      <c r="C101" s="121" t="str">
        <f>IF(ISBLANK('2a N loss risk'!C102),"",'2a N loss risk'!C102)</f>
        <v/>
      </c>
      <c r="D101" s="121" t="str">
        <f>IF(ISBLANK('2a N loss risk'!E102),"",'2a N loss risk'!E102)</f>
        <v/>
      </c>
      <c r="E101" s="64"/>
      <c r="F101" s="64"/>
      <c r="G101" s="64"/>
      <c r="H101" s="64"/>
      <c r="I101" s="64"/>
      <c r="J101" s="142" t="str">
        <f t="shared" si="10"/>
        <v/>
      </c>
      <c r="Q101" s="136"/>
      <c r="R101" s="136"/>
      <c r="S101" s="136"/>
      <c r="T101" s="136"/>
      <c r="U101" s="136"/>
      <c r="V101" s="136"/>
      <c r="W101" s="136"/>
      <c r="X101" s="136"/>
      <c r="Y101" s="136"/>
      <c r="Z101" s="130"/>
      <c r="AA101" s="129" t="str">
        <f t="shared" si="11"/>
        <v/>
      </c>
      <c r="AB101" s="129">
        <f t="shared" si="12"/>
        <v>0</v>
      </c>
      <c r="AC101" s="125">
        <f t="shared" si="13"/>
        <v>0</v>
      </c>
      <c r="AD101" s="125">
        <f t="shared" si="14"/>
        <v>1</v>
      </c>
      <c r="AE101" s="125">
        <f t="shared" si="15"/>
        <v>0</v>
      </c>
      <c r="AF101" s="125">
        <f t="shared" si="16"/>
        <v>0</v>
      </c>
      <c r="AG101" s="125">
        <f t="shared" si="17"/>
        <v>0</v>
      </c>
      <c r="AH101" s="125">
        <f t="shared" si="18"/>
        <v>0</v>
      </c>
      <c r="AI101" s="125"/>
      <c r="AJ101" s="125" t="str">
        <f t="shared" si="19"/>
        <v/>
      </c>
      <c r="AK101" s="130"/>
      <c r="AL101" s="130"/>
      <c r="AM101" s="130"/>
    </row>
    <row r="102" spans="2:39" s="10" customFormat="1" ht="24.65" customHeight="1" thickBot="1" x14ac:dyDescent="0.6">
      <c r="B102" s="35">
        <v>98</v>
      </c>
      <c r="C102" s="121" t="str">
        <f>IF(ISBLANK('2a N loss risk'!C103),"",'2a N loss risk'!C103)</f>
        <v/>
      </c>
      <c r="D102" s="121" t="str">
        <f>IF(ISBLANK('2a N loss risk'!E103),"",'2a N loss risk'!E103)</f>
        <v/>
      </c>
      <c r="E102" s="64"/>
      <c r="F102" s="64"/>
      <c r="G102" s="64"/>
      <c r="H102" s="64"/>
      <c r="I102" s="64"/>
      <c r="J102" s="142" t="str">
        <f t="shared" si="10"/>
        <v/>
      </c>
      <c r="Q102" s="136"/>
      <c r="R102" s="136"/>
      <c r="S102" s="136"/>
      <c r="T102" s="136"/>
      <c r="U102" s="136"/>
      <c r="V102" s="136"/>
      <c r="W102" s="136"/>
      <c r="X102" s="136"/>
      <c r="Y102" s="136"/>
      <c r="Z102" s="130"/>
      <c r="AA102" s="129" t="str">
        <f t="shared" si="11"/>
        <v/>
      </c>
      <c r="AB102" s="129">
        <f t="shared" si="12"/>
        <v>0</v>
      </c>
      <c r="AC102" s="125">
        <f t="shared" si="13"/>
        <v>0</v>
      </c>
      <c r="AD102" s="125">
        <f t="shared" si="14"/>
        <v>1</v>
      </c>
      <c r="AE102" s="125">
        <f t="shared" si="15"/>
        <v>0</v>
      </c>
      <c r="AF102" s="125">
        <f t="shared" si="16"/>
        <v>0</v>
      </c>
      <c r="AG102" s="125">
        <f t="shared" si="17"/>
        <v>0</v>
      </c>
      <c r="AH102" s="125">
        <f t="shared" si="18"/>
        <v>0</v>
      </c>
      <c r="AI102" s="125"/>
      <c r="AJ102" s="125" t="str">
        <f t="shared" si="19"/>
        <v/>
      </c>
      <c r="AK102" s="130"/>
      <c r="AL102" s="130"/>
      <c r="AM102" s="130"/>
    </row>
    <row r="103" spans="2:39" s="10" customFormat="1" ht="24.65" customHeight="1" thickBot="1" x14ac:dyDescent="0.6">
      <c r="B103" s="35">
        <v>99</v>
      </c>
      <c r="C103" s="121" t="str">
        <f>IF(ISBLANK('2a N loss risk'!C104),"",'2a N loss risk'!C104)</f>
        <v/>
      </c>
      <c r="D103" s="121" t="str">
        <f>IF(ISBLANK('2a N loss risk'!E104),"",'2a N loss risk'!E104)</f>
        <v/>
      </c>
      <c r="E103" s="64"/>
      <c r="F103" s="64"/>
      <c r="G103" s="64"/>
      <c r="H103" s="64"/>
      <c r="I103" s="64"/>
      <c r="J103" s="142" t="str">
        <f t="shared" si="10"/>
        <v/>
      </c>
      <c r="Q103" s="136"/>
      <c r="R103" s="136"/>
      <c r="S103" s="136"/>
      <c r="T103" s="136"/>
      <c r="U103" s="136"/>
      <c r="V103" s="136"/>
      <c r="W103" s="136"/>
      <c r="X103" s="136"/>
      <c r="Y103" s="136"/>
      <c r="Z103" s="130"/>
      <c r="AA103" s="129" t="str">
        <f t="shared" si="11"/>
        <v/>
      </c>
      <c r="AB103" s="129">
        <f t="shared" si="12"/>
        <v>0</v>
      </c>
      <c r="AC103" s="125">
        <f t="shared" si="13"/>
        <v>0</v>
      </c>
      <c r="AD103" s="125">
        <f t="shared" si="14"/>
        <v>1</v>
      </c>
      <c r="AE103" s="125">
        <f t="shared" si="15"/>
        <v>0</v>
      </c>
      <c r="AF103" s="125">
        <f t="shared" si="16"/>
        <v>0</v>
      </c>
      <c r="AG103" s="125">
        <f t="shared" si="17"/>
        <v>0</v>
      </c>
      <c r="AH103" s="125">
        <f t="shared" si="18"/>
        <v>0</v>
      </c>
      <c r="AI103" s="125"/>
      <c r="AJ103" s="125" t="str">
        <f t="shared" si="19"/>
        <v/>
      </c>
      <c r="AK103" s="130"/>
      <c r="AL103" s="130"/>
      <c r="AM103" s="130"/>
    </row>
    <row r="104" spans="2:39" s="10" customFormat="1" ht="24.5" customHeight="1" thickBot="1" x14ac:dyDescent="0.6">
      <c r="B104" s="35">
        <v>100</v>
      </c>
      <c r="C104" s="121" t="str">
        <f>IF(ISBLANK('2a N loss risk'!C105),"",'2a N loss risk'!C105)</f>
        <v/>
      </c>
      <c r="D104" s="121" t="str">
        <f>IF(ISBLANK('2a N loss risk'!E105),"",'2a N loss risk'!E105)</f>
        <v/>
      </c>
      <c r="E104" s="64"/>
      <c r="F104" s="64"/>
      <c r="G104" s="64"/>
      <c r="H104" s="64"/>
      <c r="I104" s="64"/>
      <c r="J104" s="142" t="str">
        <f t="shared" si="10"/>
        <v/>
      </c>
      <c r="Q104" s="136"/>
      <c r="R104" s="136"/>
      <c r="S104" s="136"/>
      <c r="T104" s="136"/>
      <c r="U104" s="136"/>
      <c r="V104" s="136"/>
      <c r="W104" s="136"/>
      <c r="X104" s="136"/>
      <c r="Y104" s="136"/>
      <c r="Z104" s="130"/>
      <c r="AA104" s="129" t="str">
        <f t="shared" si="11"/>
        <v/>
      </c>
      <c r="AB104" s="129">
        <f t="shared" si="12"/>
        <v>0</v>
      </c>
      <c r="AC104" s="125">
        <f t="shared" si="13"/>
        <v>0</v>
      </c>
      <c r="AD104" s="125">
        <f t="shared" si="14"/>
        <v>1</v>
      </c>
      <c r="AE104" s="125">
        <f t="shared" si="15"/>
        <v>0</v>
      </c>
      <c r="AF104" s="125">
        <f t="shared" si="16"/>
        <v>0</v>
      </c>
      <c r="AG104" s="125">
        <f t="shared" si="17"/>
        <v>0</v>
      </c>
      <c r="AH104" s="125">
        <f t="shared" si="18"/>
        <v>0</v>
      </c>
      <c r="AI104" s="125"/>
      <c r="AJ104" s="125" t="str">
        <f t="shared" si="19"/>
        <v/>
      </c>
      <c r="AK104" s="130"/>
      <c r="AL104" s="130"/>
      <c r="AM104" s="130"/>
    </row>
    <row r="105" spans="2:39" ht="18" x14ac:dyDescent="0.35">
      <c r="AA105" s="129"/>
    </row>
  </sheetData>
  <sheetProtection algorithmName="SHA-512" hashValue="p5I4+TzGzsj5obvWrnv2h3Naz/iXCZkiqc52DJijvMwHZZZwl5m5QqnD3oi7Y3qxpaaiZDLsYQhxI7ujRSSMjA==" saltValue="TyMk3Sm+kYZ3ci3fAvaKxA==" spinCount="100000" sheet="1" objects="1" scenarios="1"/>
  <mergeCells count="2">
    <mergeCell ref="B3:J3"/>
    <mergeCell ref="B1:P1"/>
  </mergeCells>
  <conditionalFormatting sqref="F5:I104">
    <cfRule type="expression" dxfId="36" priority="5">
      <formula>$E5="YES"</formula>
    </cfRule>
  </conditionalFormatting>
  <conditionalFormatting sqref="G5:I104">
    <cfRule type="expression" dxfId="35" priority="1">
      <formula>$F5&lt;=1</formula>
    </cfRule>
  </conditionalFormatting>
  <conditionalFormatting sqref="J5:J104">
    <cfRule type="containsText" dxfId="34" priority="7" operator="containsText" text="VERY LOW">
      <formula>NOT(ISERROR(SEARCH("VERY LOW",J5)))</formula>
    </cfRule>
    <cfRule type="containsText" dxfId="33" priority="8" operator="containsText" text="RED">
      <formula>NOT(ISERROR(SEARCH("RED",J5)))</formula>
    </cfRule>
    <cfRule type="containsText" dxfId="32" priority="9" operator="containsText" text="AMBER">
      <formula>NOT(ISERROR(SEARCH("AMBER",J5)))</formula>
    </cfRule>
    <cfRule type="containsText" dxfId="31" priority="10" operator="containsText" text="GREEN">
      <formula>NOT(ISERROR(SEARCH("GREEN",J5)))</formula>
    </cfRule>
  </conditionalFormatting>
  <pageMargins left="0.39370078740157483" right="0.39370078740157483" top="0.39370078740157483" bottom="0.39370078740157483" header="0.19685039370078741" footer="0"/>
  <pageSetup scale="74"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6B32467-A9F5-49B7-BBB7-64F01AF9F34C}">
          <x14:formula1>
            <xm:f>SheetData!$B$21:$B$22</xm:f>
          </x14:formula1>
          <xm:sqref>E5:E104 G5:G104</xm:sqref>
        </x14:dataValidation>
        <x14:dataValidation type="list" allowBlank="1" showInputMessage="1" showErrorMessage="1" xr:uid="{29E5883D-B7C2-4D07-AEFA-313D007878B2}">
          <x14:formula1>
            <xm:f>SheetData!$D$21:$D$23</xm:f>
          </x14:formula1>
          <xm:sqref>H5:H104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E941-01FA-470C-B682-37B802D99D5E}">
  <sheetPr>
    <tabColor theme="3"/>
    <pageSetUpPr fitToPage="1"/>
  </sheetPr>
  <dimension ref="B1:CP105"/>
  <sheetViews>
    <sheetView showGridLines="0" showWhiteSpace="0" zoomScaleNormal="100" zoomScalePageLayoutView="90" workbookViewId="0">
      <selection activeCell="H8" sqref="H8"/>
    </sheetView>
  </sheetViews>
  <sheetFormatPr defaultColWidth="8.765625" defaultRowHeight="14.5" x14ac:dyDescent="0.35"/>
  <cols>
    <col min="1" max="1" width="4.07421875" style="3" customWidth="1"/>
    <col min="2" max="2" width="15.84375" customWidth="1"/>
    <col min="3" max="3" width="15.84375" style="7" customWidth="1"/>
    <col min="4" max="4" width="15.84375" customWidth="1"/>
    <col min="5" max="5" width="3.69140625" customWidth="1"/>
    <col min="6" max="8" width="15.84375" style="7" customWidth="1"/>
    <col min="9" max="9" width="34.3046875" style="7" customWidth="1"/>
    <col min="10" max="10" width="26.765625" style="3" customWidth="1"/>
    <col min="11" max="94" width="8.765625" style="4"/>
    <col min="95" max="16384" width="8.765625" style="3"/>
  </cols>
  <sheetData>
    <row r="1" spans="2:94" s="16" customFormat="1" ht="39" customHeight="1" x14ac:dyDescent="0.35">
      <c r="B1" s="149" t="s">
        <v>232</v>
      </c>
      <c r="C1" s="149"/>
      <c r="D1" s="149"/>
      <c r="E1" s="149"/>
      <c r="F1" s="149"/>
      <c r="G1" s="149"/>
      <c r="H1" s="149"/>
      <c r="I1" s="131"/>
      <c r="J1" s="131"/>
    </row>
    <row r="2" spans="2:94" ht="10.5" customHeight="1" x14ac:dyDescent="0.55000000000000004">
      <c r="B2" s="25"/>
      <c r="C2" s="26"/>
      <c r="D2" s="26"/>
      <c r="E2" s="26"/>
      <c r="F2" s="27"/>
      <c r="G2" s="27"/>
      <c r="H2" s="27"/>
      <c r="I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row>
    <row r="3" spans="2:94" s="87" customFormat="1" ht="37.5" customHeight="1" thickBot="1" x14ac:dyDescent="0.4">
      <c r="B3" s="166" t="s">
        <v>233</v>
      </c>
      <c r="C3" s="166"/>
      <c r="D3" s="166"/>
      <c r="E3" s="166"/>
      <c r="F3" s="166"/>
      <c r="G3" s="166"/>
      <c r="H3" s="166"/>
      <c r="I3" s="166"/>
      <c r="J3" s="166"/>
    </row>
    <row r="4" spans="2:94" ht="28.5" customHeight="1" thickBot="1" x14ac:dyDescent="0.4">
      <c r="B4" s="163" t="s">
        <v>27</v>
      </c>
      <c r="C4" s="164"/>
      <c r="D4" s="165"/>
      <c r="E4" s="96"/>
      <c r="F4" s="163" t="s">
        <v>28</v>
      </c>
      <c r="G4" s="164"/>
      <c r="H4" s="165"/>
    </row>
    <row r="5" spans="2:94" ht="30.5" customHeight="1" thickBot="1" x14ac:dyDescent="0.4">
      <c r="B5" s="37" t="s">
        <v>4</v>
      </c>
      <c r="C5" s="37" t="s">
        <v>5</v>
      </c>
      <c r="D5" s="37" t="s">
        <v>6</v>
      </c>
      <c r="E5" s="95"/>
      <c r="F5" s="94" t="s">
        <v>202</v>
      </c>
      <c r="G5" s="37" t="s">
        <v>119</v>
      </c>
      <c r="H5" s="37" t="s">
        <v>121</v>
      </c>
    </row>
    <row r="6" spans="2:94" ht="26.5" customHeight="1" thickBot="1" x14ac:dyDescent="0.4">
      <c r="B6" s="101" t="str" cm="1">
        <f t="array" ref="B6">_xlfn._xlws.FILTER('2a N loss risk'!$C$6:$C$105,'2a N loss risk'!$O$6:$O$105=1,"")</f>
        <v/>
      </c>
      <c r="C6" s="101" t="str" cm="1">
        <f t="array" ref="C6">_xlfn._xlws.FILTER('2a N loss risk'!$C$6:$C$105,'2a N loss risk'!$O$6:$O$105=2,"")</f>
        <v/>
      </c>
      <c r="D6" s="101" t="str" cm="1">
        <f t="array" ref="D6">_xlfn._xlws.FILTER('2a N loss risk'!$C$6:$C$105,'2a N loss risk'!$O$6:$O$105=3,"")</f>
        <v/>
      </c>
      <c r="E6" s="102"/>
      <c r="F6" s="101" t="str" cm="1">
        <f t="array" ref="F6">_xlfn._xlws.FILTER('2b P loss risk'!$C$5:$C$104,'2b P loss risk'!$AA$5:$AA$104=1,"")</f>
        <v/>
      </c>
      <c r="G6" s="101" t="str" cm="1">
        <f t="array" ref="G6">_xlfn._xlws.FILTER('2b P loss risk'!$C$5:$C$104,'2b P loss risk'!$AA$5:$AA$104=2,"")</f>
        <v/>
      </c>
      <c r="H6" s="101" t="str" cm="1">
        <f t="array" ref="H6">_xlfn._xlws.FILTER('2b P loss risk'!$C$5:$C$104,'2b P loss risk'!$AA$5:$AA$104=3,"")</f>
        <v/>
      </c>
    </row>
    <row r="7" spans="2:94" ht="26.5" customHeight="1" thickBot="1" x14ac:dyDescent="0.4">
      <c r="B7" s="101"/>
      <c r="C7" s="101"/>
      <c r="D7" s="101"/>
      <c r="E7" s="102"/>
      <c r="F7" s="101"/>
      <c r="G7" s="101"/>
      <c r="H7" s="101"/>
    </row>
    <row r="8" spans="2:94" ht="26.5" customHeight="1" thickBot="1" x14ac:dyDescent="0.4">
      <c r="B8" s="101"/>
      <c r="C8" s="101"/>
      <c r="D8" s="101"/>
      <c r="E8" s="102"/>
      <c r="F8" s="101"/>
      <c r="G8" s="101"/>
      <c r="H8" s="101"/>
    </row>
    <row r="9" spans="2:94" ht="26.5" customHeight="1" thickBot="1" x14ac:dyDescent="0.4">
      <c r="B9" s="101"/>
      <c r="C9" s="101"/>
      <c r="D9" s="101"/>
      <c r="E9" s="102"/>
      <c r="F9" s="101"/>
      <c r="G9" s="101"/>
      <c r="H9" s="101"/>
    </row>
    <row r="10" spans="2:94" ht="26.5" customHeight="1" thickBot="1" x14ac:dyDescent="0.4">
      <c r="B10" s="101"/>
      <c r="C10" s="101"/>
      <c r="D10" s="101"/>
      <c r="E10" s="102"/>
      <c r="F10" s="101"/>
      <c r="G10" s="101"/>
      <c r="H10" s="101"/>
    </row>
    <row r="11" spans="2:94" ht="26.5" customHeight="1" thickBot="1" x14ac:dyDescent="0.4">
      <c r="B11" s="101"/>
      <c r="C11" s="101"/>
      <c r="D11" s="101"/>
      <c r="E11" s="102"/>
      <c r="F11" s="101"/>
      <c r="G11" s="101"/>
      <c r="H11" s="101"/>
    </row>
    <row r="12" spans="2:94" ht="26.5" customHeight="1" thickBot="1" x14ac:dyDescent="0.4">
      <c r="B12" s="101"/>
      <c r="C12" s="101"/>
      <c r="D12" s="101"/>
      <c r="E12" s="102"/>
      <c r="F12" s="101"/>
      <c r="G12" s="101"/>
      <c r="H12" s="101"/>
    </row>
    <row r="13" spans="2:94" ht="26.5" customHeight="1" thickBot="1" x14ac:dyDescent="0.4">
      <c r="B13" s="101"/>
      <c r="C13" s="101"/>
      <c r="D13" s="101"/>
      <c r="E13" s="102"/>
      <c r="F13" s="101"/>
      <c r="G13" s="101"/>
      <c r="H13" s="101"/>
    </row>
    <row r="14" spans="2:94" ht="26.5" customHeight="1" thickBot="1" x14ac:dyDescent="0.4">
      <c r="B14" s="101"/>
      <c r="C14" s="101"/>
      <c r="D14" s="101"/>
      <c r="E14" s="102"/>
      <c r="F14" s="101"/>
      <c r="G14" s="101"/>
      <c r="H14" s="101"/>
    </row>
    <row r="15" spans="2:94" ht="26.5" customHeight="1" thickBot="1" x14ac:dyDescent="0.4">
      <c r="B15" s="101"/>
      <c r="C15" s="101"/>
      <c r="D15" s="101"/>
      <c r="E15" s="102"/>
      <c r="F15" s="101"/>
      <c r="G15" s="101"/>
      <c r="H15" s="101"/>
    </row>
    <row r="16" spans="2:94" ht="26.5" customHeight="1" thickBot="1" x14ac:dyDescent="0.4">
      <c r="B16" s="101"/>
      <c r="C16" s="101"/>
      <c r="D16" s="101"/>
      <c r="E16" s="102"/>
      <c r="F16" s="101"/>
      <c r="G16" s="101"/>
      <c r="H16" s="101"/>
    </row>
    <row r="17" spans="2:8" ht="26.5" customHeight="1" thickBot="1" x14ac:dyDescent="0.4">
      <c r="B17" s="101"/>
      <c r="C17" s="101"/>
      <c r="D17" s="101"/>
      <c r="E17" s="102"/>
      <c r="F17" s="101"/>
      <c r="G17" s="101"/>
      <c r="H17" s="101"/>
    </row>
    <row r="18" spans="2:8" ht="26.5" customHeight="1" thickBot="1" x14ac:dyDescent="0.4">
      <c r="B18" s="101"/>
      <c r="C18" s="101"/>
      <c r="D18" s="101"/>
      <c r="E18" s="102"/>
      <c r="F18" s="101"/>
      <c r="G18" s="101"/>
      <c r="H18" s="101"/>
    </row>
    <row r="19" spans="2:8" ht="26.5" customHeight="1" thickBot="1" x14ac:dyDescent="0.4">
      <c r="B19" s="101"/>
      <c r="C19" s="101"/>
      <c r="D19" s="101"/>
      <c r="E19" s="102"/>
      <c r="F19" s="101"/>
      <c r="G19" s="101"/>
      <c r="H19" s="101"/>
    </row>
    <row r="20" spans="2:8" ht="26.5" customHeight="1" thickBot="1" x14ac:dyDescent="0.4">
      <c r="B20" s="101"/>
      <c r="C20" s="101"/>
      <c r="D20" s="101"/>
      <c r="E20" s="102"/>
      <c r="F20" s="101"/>
      <c r="G20" s="101"/>
      <c r="H20" s="101"/>
    </row>
    <row r="21" spans="2:8" ht="26.5" customHeight="1" thickBot="1" x14ac:dyDescent="0.4">
      <c r="B21" s="101"/>
      <c r="C21" s="101"/>
      <c r="D21" s="101"/>
      <c r="E21" s="102"/>
      <c r="F21" s="101"/>
      <c r="G21" s="101"/>
      <c r="H21" s="101"/>
    </row>
    <row r="22" spans="2:8" ht="26.5" customHeight="1" thickBot="1" x14ac:dyDescent="0.4">
      <c r="B22" s="101"/>
      <c r="C22" s="101"/>
      <c r="D22" s="101"/>
      <c r="E22" s="102"/>
      <c r="F22" s="101"/>
      <c r="G22" s="101"/>
      <c r="H22" s="101"/>
    </row>
    <row r="23" spans="2:8" ht="26.5" customHeight="1" thickBot="1" x14ac:dyDescent="0.4">
      <c r="B23" s="101"/>
      <c r="C23" s="101"/>
      <c r="D23" s="101"/>
      <c r="E23" s="102"/>
      <c r="F23" s="101"/>
      <c r="G23" s="101"/>
      <c r="H23" s="101"/>
    </row>
    <row r="24" spans="2:8" ht="26.5" customHeight="1" thickBot="1" x14ac:dyDescent="0.4">
      <c r="B24" s="101"/>
      <c r="C24" s="101"/>
      <c r="D24" s="101"/>
      <c r="E24" s="102"/>
      <c r="F24" s="101"/>
      <c r="G24" s="101"/>
      <c r="H24" s="101"/>
    </row>
    <row r="25" spans="2:8" ht="26.5" customHeight="1" thickBot="1" x14ac:dyDescent="0.4">
      <c r="B25" s="101"/>
      <c r="C25" s="101"/>
      <c r="D25" s="101"/>
      <c r="E25" s="102"/>
      <c r="F25" s="101"/>
      <c r="G25" s="101"/>
      <c r="H25" s="101"/>
    </row>
    <row r="26" spans="2:8" ht="26.5" customHeight="1" thickBot="1" x14ac:dyDescent="0.4">
      <c r="B26" s="101"/>
      <c r="C26" s="101"/>
      <c r="D26" s="101"/>
      <c r="E26" s="102"/>
      <c r="F26" s="101"/>
      <c r="G26" s="101"/>
      <c r="H26" s="101"/>
    </row>
    <row r="27" spans="2:8" ht="26.5" customHeight="1" thickBot="1" x14ac:dyDescent="0.4">
      <c r="B27" s="101"/>
      <c r="C27" s="101"/>
      <c r="D27" s="101"/>
      <c r="E27" s="102"/>
      <c r="F27" s="101"/>
      <c r="G27" s="101"/>
      <c r="H27" s="101"/>
    </row>
    <row r="28" spans="2:8" ht="26.5" customHeight="1" thickBot="1" x14ac:dyDescent="0.4">
      <c r="B28" s="101"/>
      <c r="C28" s="101"/>
      <c r="D28" s="101"/>
      <c r="E28" s="102"/>
      <c r="F28" s="101"/>
      <c r="G28" s="101"/>
      <c r="H28" s="101"/>
    </row>
    <row r="29" spans="2:8" ht="26.5" customHeight="1" thickBot="1" x14ac:dyDescent="0.4">
      <c r="B29" s="101"/>
      <c r="C29" s="101"/>
      <c r="D29" s="101"/>
      <c r="E29" s="102"/>
      <c r="F29" s="101"/>
      <c r="G29" s="101"/>
      <c r="H29" s="101"/>
    </row>
    <row r="30" spans="2:8" ht="26.5" customHeight="1" thickBot="1" x14ac:dyDescent="0.4">
      <c r="B30" s="101"/>
      <c r="C30" s="101"/>
      <c r="D30" s="101"/>
      <c r="E30" s="102"/>
      <c r="F30" s="101"/>
      <c r="G30" s="101"/>
      <c r="H30" s="101"/>
    </row>
    <row r="31" spans="2:8" ht="26.5" customHeight="1" thickBot="1" x14ac:dyDescent="0.4">
      <c r="B31" s="101"/>
      <c r="C31" s="101"/>
      <c r="D31" s="101"/>
      <c r="E31" s="102"/>
      <c r="F31" s="101"/>
      <c r="G31" s="101"/>
      <c r="H31" s="101"/>
    </row>
    <row r="32" spans="2:8" ht="26.5" customHeight="1" thickBot="1" x14ac:dyDescent="0.4">
      <c r="B32" s="101"/>
      <c r="C32" s="101"/>
      <c r="D32" s="101"/>
      <c r="E32" s="102"/>
      <c r="F32" s="101"/>
      <c r="G32" s="101"/>
      <c r="H32" s="101"/>
    </row>
    <row r="33" spans="2:8" ht="26.5" customHeight="1" thickBot="1" x14ac:dyDescent="0.4">
      <c r="B33" s="101"/>
      <c r="C33" s="101"/>
      <c r="D33" s="101"/>
      <c r="E33" s="102"/>
      <c r="F33" s="101"/>
      <c r="G33" s="101"/>
      <c r="H33" s="101"/>
    </row>
    <row r="34" spans="2:8" ht="26.5" customHeight="1" thickBot="1" x14ac:dyDescent="0.4">
      <c r="B34" s="101"/>
      <c r="C34" s="101"/>
      <c r="D34" s="101"/>
      <c r="E34" s="102"/>
      <c r="F34" s="101"/>
      <c r="G34" s="101"/>
      <c r="H34" s="101"/>
    </row>
    <row r="35" spans="2:8" ht="26.5" customHeight="1" thickBot="1" x14ac:dyDescent="0.4">
      <c r="B35" s="101"/>
      <c r="C35" s="101"/>
      <c r="D35" s="101"/>
      <c r="E35" s="102"/>
      <c r="F35" s="101"/>
      <c r="G35" s="101"/>
      <c r="H35" s="101"/>
    </row>
    <row r="36" spans="2:8" ht="26.5" customHeight="1" thickBot="1" x14ac:dyDescent="0.4">
      <c r="B36" s="101"/>
      <c r="C36" s="101"/>
      <c r="D36" s="101"/>
      <c r="E36" s="102"/>
      <c r="F36" s="101"/>
      <c r="G36" s="101"/>
      <c r="H36" s="101"/>
    </row>
    <row r="37" spans="2:8" ht="26.5" customHeight="1" thickBot="1" x14ac:dyDescent="0.4">
      <c r="B37" s="101"/>
      <c r="C37" s="101"/>
      <c r="D37" s="101"/>
      <c r="E37" s="102"/>
      <c r="F37" s="101"/>
      <c r="G37" s="101"/>
      <c r="H37" s="101"/>
    </row>
    <row r="38" spans="2:8" ht="26.5" customHeight="1" thickBot="1" x14ac:dyDescent="0.4">
      <c r="B38" s="101"/>
      <c r="C38" s="101"/>
      <c r="D38" s="101"/>
      <c r="E38" s="102"/>
      <c r="F38" s="101"/>
      <c r="G38" s="101"/>
      <c r="H38" s="101"/>
    </row>
    <row r="39" spans="2:8" ht="26.5" customHeight="1" thickBot="1" x14ac:dyDescent="0.4">
      <c r="B39" s="101"/>
      <c r="C39" s="101"/>
      <c r="D39" s="101"/>
      <c r="E39" s="102"/>
      <c r="F39" s="101"/>
      <c r="G39" s="101"/>
      <c r="H39" s="101"/>
    </row>
    <row r="40" spans="2:8" ht="26.5" customHeight="1" thickBot="1" x14ac:dyDescent="0.4">
      <c r="B40" s="101"/>
      <c r="C40" s="101"/>
      <c r="D40" s="101"/>
      <c r="E40" s="102"/>
      <c r="F40" s="101"/>
      <c r="G40" s="101"/>
      <c r="H40" s="101"/>
    </row>
    <row r="41" spans="2:8" ht="26.5" customHeight="1" thickBot="1" x14ac:dyDescent="0.4">
      <c r="B41" s="101"/>
      <c r="C41" s="101"/>
      <c r="D41" s="101"/>
      <c r="E41" s="102"/>
      <c r="F41" s="101"/>
      <c r="G41" s="101"/>
      <c r="H41" s="101"/>
    </row>
    <row r="42" spans="2:8" ht="26.5" customHeight="1" thickBot="1" x14ac:dyDescent="0.4">
      <c r="B42" s="101"/>
      <c r="C42" s="101"/>
      <c r="D42" s="101"/>
      <c r="E42" s="102"/>
      <c r="F42" s="101"/>
      <c r="G42" s="101"/>
      <c r="H42" s="101"/>
    </row>
    <row r="43" spans="2:8" ht="26.5" customHeight="1" thickBot="1" x14ac:dyDescent="0.4">
      <c r="B43" s="101"/>
      <c r="C43" s="101"/>
      <c r="D43" s="101"/>
      <c r="E43" s="102"/>
      <c r="F43" s="101"/>
      <c r="G43" s="101"/>
      <c r="H43" s="101"/>
    </row>
    <row r="44" spans="2:8" ht="26.5" customHeight="1" thickBot="1" x14ac:dyDescent="0.4">
      <c r="B44" s="101"/>
      <c r="C44" s="101"/>
      <c r="D44" s="101"/>
      <c r="E44" s="102"/>
      <c r="F44" s="101"/>
      <c r="G44" s="101"/>
      <c r="H44" s="101"/>
    </row>
    <row r="45" spans="2:8" ht="26.5" customHeight="1" thickBot="1" x14ac:dyDescent="0.4">
      <c r="B45" s="101"/>
      <c r="C45" s="101"/>
      <c r="D45" s="101"/>
      <c r="E45" s="102"/>
      <c r="F45" s="101"/>
      <c r="G45" s="101"/>
      <c r="H45" s="101"/>
    </row>
    <row r="46" spans="2:8" ht="26.5" customHeight="1" thickBot="1" x14ac:dyDescent="0.4">
      <c r="B46" s="101"/>
      <c r="C46" s="101"/>
      <c r="D46" s="101"/>
      <c r="E46" s="102"/>
      <c r="F46" s="101"/>
      <c r="G46" s="101"/>
      <c r="H46" s="101"/>
    </row>
    <row r="47" spans="2:8" ht="26.5" customHeight="1" thickBot="1" x14ac:dyDescent="0.4">
      <c r="B47" s="101"/>
      <c r="C47" s="101"/>
      <c r="D47" s="101"/>
      <c r="E47" s="102"/>
      <c r="F47" s="101"/>
      <c r="G47" s="101"/>
      <c r="H47" s="101"/>
    </row>
    <row r="48" spans="2:8" ht="26.5" customHeight="1" thickBot="1" x14ac:dyDescent="0.4">
      <c r="B48" s="101"/>
      <c r="C48" s="101"/>
      <c r="D48" s="101"/>
      <c r="E48" s="102"/>
      <c r="F48" s="101"/>
      <c r="G48" s="101"/>
      <c r="H48" s="101"/>
    </row>
    <row r="49" spans="2:8" ht="26.5" customHeight="1" thickBot="1" x14ac:dyDescent="0.4">
      <c r="B49" s="101"/>
      <c r="C49" s="101"/>
      <c r="D49" s="101"/>
      <c r="E49" s="102"/>
      <c r="F49" s="101"/>
      <c r="G49" s="101"/>
      <c r="H49" s="101"/>
    </row>
    <row r="50" spans="2:8" ht="26.5" customHeight="1" thickBot="1" x14ac:dyDescent="0.4">
      <c r="B50" s="101"/>
      <c r="C50" s="101"/>
      <c r="D50" s="101"/>
      <c r="E50" s="102"/>
      <c r="F50" s="101"/>
      <c r="G50" s="101"/>
      <c r="H50" s="101"/>
    </row>
    <row r="51" spans="2:8" ht="26.5" customHeight="1" thickBot="1" x14ac:dyDescent="0.4">
      <c r="B51" s="101"/>
      <c r="C51" s="101"/>
      <c r="D51" s="101"/>
      <c r="E51" s="102"/>
      <c r="F51" s="101"/>
      <c r="G51" s="101"/>
      <c r="H51" s="101"/>
    </row>
    <row r="52" spans="2:8" ht="26.5" customHeight="1" thickBot="1" x14ac:dyDescent="0.4">
      <c r="B52" s="101"/>
      <c r="C52" s="101"/>
      <c r="D52" s="101"/>
      <c r="E52" s="102"/>
      <c r="F52" s="101"/>
      <c r="G52" s="101"/>
      <c r="H52" s="101"/>
    </row>
    <row r="53" spans="2:8" ht="26.5" customHeight="1" thickBot="1" x14ac:dyDescent="0.4">
      <c r="B53" s="101"/>
      <c r="C53" s="101"/>
      <c r="D53" s="101"/>
      <c r="E53" s="102"/>
      <c r="F53" s="101"/>
      <c r="G53" s="101"/>
      <c r="H53" s="101"/>
    </row>
    <row r="54" spans="2:8" ht="26.5" customHeight="1" thickBot="1" x14ac:dyDescent="0.4">
      <c r="B54" s="101"/>
      <c r="C54" s="101"/>
      <c r="D54" s="101"/>
      <c r="E54" s="102"/>
      <c r="F54" s="101"/>
      <c r="G54" s="101"/>
      <c r="H54" s="101"/>
    </row>
    <row r="55" spans="2:8" ht="26.5" customHeight="1" thickBot="1" x14ac:dyDescent="0.4">
      <c r="B55" s="101"/>
      <c r="C55" s="101"/>
      <c r="D55" s="101"/>
      <c r="E55" s="102"/>
      <c r="F55" s="101"/>
      <c r="G55" s="101"/>
      <c r="H55" s="101"/>
    </row>
    <row r="56" spans="2:8" ht="26.5" customHeight="1" thickBot="1" x14ac:dyDescent="0.4">
      <c r="B56" s="101"/>
      <c r="C56" s="101"/>
      <c r="D56" s="101"/>
      <c r="E56" s="102"/>
      <c r="F56" s="101"/>
      <c r="G56" s="101"/>
      <c r="H56" s="101"/>
    </row>
    <row r="57" spans="2:8" ht="26.5" customHeight="1" thickBot="1" x14ac:dyDescent="0.4">
      <c r="B57" s="101"/>
      <c r="C57" s="101"/>
      <c r="D57" s="101"/>
      <c r="E57" s="102"/>
      <c r="F57" s="101"/>
      <c r="G57" s="101"/>
      <c r="H57" s="101"/>
    </row>
    <row r="58" spans="2:8" ht="26.5" customHeight="1" thickBot="1" x14ac:dyDescent="0.4">
      <c r="B58" s="101"/>
      <c r="C58" s="101"/>
      <c r="D58" s="101"/>
      <c r="E58" s="102"/>
      <c r="F58" s="101"/>
      <c r="G58" s="101"/>
      <c r="H58" s="101"/>
    </row>
    <row r="59" spans="2:8" ht="26.5" customHeight="1" thickBot="1" x14ac:dyDescent="0.4">
      <c r="B59" s="101"/>
      <c r="C59" s="101"/>
      <c r="D59" s="101"/>
      <c r="E59" s="102"/>
      <c r="F59" s="101"/>
      <c r="G59" s="101"/>
      <c r="H59" s="101"/>
    </row>
    <row r="60" spans="2:8" ht="26.5" customHeight="1" thickBot="1" x14ac:dyDescent="0.4">
      <c r="B60" s="101"/>
      <c r="C60" s="101"/>
      <c r="D60" s="101"/>
      <c r="E60" s="102"/>
      <c r="F60" s="101"/>
      <c r="G60" s="101"/>
      <c r="H60" s="101"/>
    </row>
    <row r="61" spans="2:8" ht="26.5" customHeight="1" thickBot="1" x14ac:dyDescent="0.4">
      <c r="B61" s="101"/>
      <c r="C61" s="101"/>
      <c r="D61" s="101"/>
      <c r="E61" s="102"/>
      <c r="F61" s="101"/>
      <c r="G61" s="101"/>
      <c r="H61" s="101"/>
    </row>
    <row r="62" spans="2:8" ht="26.5" customHeight="1" thickBot="1" x14ac:dyDescent="0.4">
      <c r="B62" s="101"/>
      <c r="C62" s="101"/>
      <c r="D62" s="101"/>
      <c r="E62" s="102"/>
      <c r="F62" s="101"/>
      <c r="G62" s="101"/>
      <c r="H62" s="101"/>
    </row>
    <row r="63" spans="2:8" ht="26.5" customHeight="1" thickBot="1" x14ac:dyDescent="0.4">
      <c r="B63" s="101"/>
      <c r="C63" s="101"/>
      <c r="D63" s="101"/>
      <c r="E63" s="102"/>
      <c r="F63" s="101"/>
      <c r="G63" s="101"/>
      <c r="H63" s="101"/>
    </row>
    <row r="64" spans="2:8" ht="26.5" customHeight="1" thickBot="1" x14ac:dyDescent="0.4">
      <c r="B64" s="101"/>
      <c r="C64" s="101"/>
      <c r="D64" s="101"/>
      <c r="E64" s="102"/>
      <c r="F64" s="101"/>
      <c r="G64" s="101"/>
      <c r="H64" s="101"/>
    </row>
    <row r="65" spans="2:8" ht="26.5" customHeight="1" thickBot="1" x14ac:dyDescent="0.4">
      <c r="B65" s="101"/>
      <c r="C65" s="101"/>
      <c r="D65" s="101"/>
      <c r="E65" s="102"/>
      <c r="F65" s="101"/>
      <c r="G65" s="101"/>
      <c r="H65" s="101"/>
    </row>
    <row r="66" spans="2:8" ht="26.5" customHeight="1" thickBot="1" x14ac:dyDescent="0.4">
      <c r="B66" s="101"/>
      <c r="C66" s="101"/>
      <c r="D66" s="101"/>
      <c r="E66" s="102"/>
      <c r="F66" s="101"/>
      <c r="G66" s="101"/>
      <c r="H66" s="101"/>
    </row>
    <row r="67" spans="2:8" ht="26.5" customHeight="1" thickBot="1" x14ac:dyDescent="0.4">
      <c r="B67" s="101"/>
      <c r="C67" s="101"/>
      <c r="D67" s="101"/>
      <c r="E67" s="102"/>
      <c r="F67" s="101"/>
      <c r="G67" s="101"/>
      <c r="H67" s="101"/>
    </row>
    <row r="68" spans="2:8" ht="26.5" customHeight="1" thickBot="1" x14ac:dyDescent="0.4">
      <c r="B68" s="101"/>
      <c r="C68" s="101"/>
      <c r="D68" s="101"/>
      <c r="E68" s="102"/>
      <c r="F68" s="101"/>
      <c r="G68" s="101"/>
      <c r="H68" s="101"/>
    </row>
    <row r="69" spans="2:8" ht="26.5" customHeight="1" thickBot="1" x14ac:dyDescent="0.4">
      <c r="B69" s="101"/>
      <c r="C69" s="101"/>
      <c r="D69" s="101"/>
      <c r="E69" s="102"/>
      <c r="F69" s="101"/>
      <c r="G69" s="101"/>
      <c r="H69" s="101"/>
    </row>
    <row r="70" spans="2:8" ht="26.5" customHeight="1" thickBot="1" x14ac:dyDescent="0.4">
      <c r="B70" s="101"/>
      <c r="C70" s="101"/>
      <c r="D70" s="101"/>
      <c r="E70" s="102"/>
      <c r="F70" s="101"/>
      <c r="G70" s="101"/>
      <c r="H70" s="101"/>
    </row>
    <row r="71" spans="2:8" ht="26.5" customHeight="1" thickBot="1" x14ac:dyDescent="0.4">
      <c r="B71" s="101"/>
      <c r="C71" s="101"/>
      <c r="D71" s="101"/>
      <c r="E71" s="102"/>
      <c r="F71" s="101"/>
      <c r="G71" s="101"/>
      <c r="H71" s="101"/>
    </row>
    <row r="72" spans="2:8" ht="26.5" customHeight="1" thickBot="1" x14ac:dyDescent="0.4">
      <c r="B72" s="101"/>
      <c r="C72" s="101"/>
      <c r="D72" s="101"/>
      <c r="E72" s="102"/>
      <c r="F72" s="101"/>
      <c r="G72" s="101"/>
      <c r="H72" s="101"/>
    </row>
    <row r="73" spans="2:8" ht="26.5" customHeight="1" thickBot="1" x14ac:dyDescent="0.4">
      <c r="B73" s="101"/>
      <c r="C73" s="101"/>
      <c r="D73" s="101"/>
      <c r="E73" s="102"/>
      <c r="F73" s="101"/>
      <c r="G73" s="101"/>
      <c r="H73" s="101"/>
    </row>
    <row r="74" spans="2:8" ht="26.5" customHeight="1" thickBot="1" x14ac:dyDescent="0.4">
      <c r="B74" s="101"/>
      <c r="C74" s="101"/>
      <c r="D74" s="101"/>
      <c r="E74" s="102"/>
      <c r="F74" s="101"/>
      <c r="G74" s="101"/>
      <c r="H74" s="101"/>
    </row>
    <row r="75" spans="2:8" ht="26.5" customHeight="1" thickBot="1" x14ac:dyDescent="0.4">
      <c r="B75" s="101"/>
      <c r="C75" s="101"/>
      <c r="D75" s="101"/>
      <c r="E75" s="102"/>
      <c r="F75" s="101"/>
      <c r="G75" s="101"/>
      <c r="H75" s="101"/>
    </row>
    <row r="76" spans="2:8" ht="26.5" customHeight="1" thickBot="1" x14ac:dyDescent="0.4">
      <c r="B76" s="101"/>
      <c r="C76" s="101"/>
      <c r="D76" s="101"/>
      <c r="E76" s="102"/>
      <c r="F76" s="101"/>
      <c r="G76" s="101"/>
      <c r="H76" s="101"/>
    </row>
    <row r="77" spans="2:8" ht="26.5" customHeight="1" thickBot="1" x14ac:dyDescent="0.4">
      <c r="B77" s="101"/>
      <c r="C77" s="101"/>
      <c r="D77" s="101"/>
      <c r="E77" s="102"/>
      <c r="F77" s="101"/>
      <c r="G77" s="101"/>
      <c r="H77" s="101"/>
    </row>
    <row r="78" spans="2:8" ht="26.5" customHeight="1" thickBot="1" x14ac:dyDescent="0.4">
      <c r="B78" s="101"/>
      <c r="C78" s="101"/>
      <c r="D78" s="101"/>
      <c r="E78" s="102"/>
      <c r="F78" s="101"/>
      <c r="G78" s="101"/>
      <c r="H78" s="101"/>
    </row>
    <row r="79" spans="2:8" ht="26.5" customHeight="1" thickBot="1" x14ac:dyDescent="0.4">
      <c r="B79" s="101"/>
      <c r="C79" s="101"/>
      <c r="D79" s="101"/>
      <c r="E79" s="102"/>
      <c r="F79" s="101"/>
      <c r="G79" s="101"/>
      <c r="H79" s="101"/>
    </row>
    <row r="80" spans="2:8" ht="26.5" customHeight="1" thickBot="1" x14ac:dyDescent="0.4">
      <c r="B80" s="101"/>
      <c r="C80" s="101"/>
      <c r="D80" s="101"/>
      <c r="E80" s="102"/>
      <c r="F80" s="101"/>
      <c r="G80" s="101"/>
      <c r="H80" s="101"/>
    </row>
    <row r="81" spans="2:8" ht="26.5" customHeight="1" thickBot="1" x14ac:dyDescent="0.4">
      <c r="B81" s="101"/>
      <c r="C81" s="101"/>
      <c r="D81" s="101"/>
      <c r="E81" s="102"/>
      <c r="F81" s="101"/>
      <c r="G81" s="101"/>
      <c r="H81" s="101"/>
    </row>
    <row r="82" spans="2:8" ht="26.5" customHeight="1" thickBot="1" x14ac:dyDescent="0.4">
      <c r="B82" s="101"/>
      <c r="C82" s="101"/>
      <c r="D82" s="101"/>
      <c r="E82" s="102"/>
      <c r="F82" s="101"/>
      <c r="G82" s="101"/>
      <c r="H82" s="101"/>
    </row>
    <row r="83" spans="2:8" ht="26.5" customHeight="1" thickBot="1" x14ac:dyDescent="0.4">
      <c r="B83" s="101"/>
      <c r="C83" s="101"/>
      <c r="D83" s="101"/>
      <c r="E83" s="102"/>
      <c r="F83" s="101"/>
      <c r="G83" s="101"/>
      <c r="H83" s="101"/>
    </row>
    <row r="84" spans="2:8" ht="26.5" customHeight="1" thickBot="1" x14ac:dyDescent="0.4">
      <c r="B84" s="101"/>
      <c r="C84" s="101"/>
      <c r="D84" s="101"/>
      <c r="E84" s="102"/>
      <c r="F84" s="101"/>
      <c r="G84" s="101"/>
      <c r="H84" s="101"/>
    </row>
    <row r="85" spans="2:8" ht="26.5" customHeight="1" thickBot="1" x14ac:dyDescent="0.4">
      <c r="B85" s="101"/>
      <c r="C85" s="101"/>
      <c r="D85" s="101"/>
      <c r="E85" s="102"/>
      <c r="F85" s="101"/>
      <c r="G85" s="101"/>
      <c r="H85" s="101"/>
    </row>
    <row r="86" spans="2:8" ht="26.5" customHeight="1" thickBot="1" x14ac:dyDescent="0.4">
      <c r="B86" s="101"/>
      <c r="C86" s="101"/>
      <c r="D86" s="101"/>
      <c r="E86" s="102"/>
      <c r="F86" s="101"/>
      <c r="G86" s="101"/>
      <c r="H86" s="101"/>
    </row>
    <row r="87" spans="2:8" ht="26.5" customHeight="1" thickBot="1" x14ac:dyDescent="0.4">
      <c r="B87" s="101"/>
      <c r="C87" s="101"/>
      <c r="D87" s="101"/>
      <c r="E87" s="102"/>
      <c r="F87" s="101"/>
      <c r="G87" s="101"/>
      <c r="H87" s="101"/>
    </row>
    <row r="88" spans="2:8" ht="26.5" customHeight="1" thickBot="1" x14ac:dyDescent="0.4">
      <c r="B88" s="101"/>
      <c r="C88" s="101"/>
      <c r="D88" s="101"/>
      <c r="E88" s="102"/>
      <c r="F88" s="101"/>
      <c r="G88" s="101"/>
      <c r="H88" s="101"/>
    </row>
    <row r="89" spans="2:8" ht="26.5" customHeight="1" thickBot="1" x14ac:dyDescent="0.4">
      <c r="B89" s="101"/>
      <c r="C89" s="101"/>
      <c r="D89" s="101"/>
      <c r="E89" s="102"/>
      <c r="F89" s="101"/>
      <c r="G89" s="101"/>
      <c r="H89" s="101"/>
    </row>
    <row r="90" spans="2:8" ht="26.5" customHeight="1" thickBot="1" x14ac:dyDescent="0.4">
      <c r="B90" s="101"/>
      <c r="C90" s="101"/>
      <c r="D90" s="101"/>
      <c r="E90" s="102"/>
      <c r="F90" s="101"/>
      <c r="G90" s="101"/>
      <c r="H90" s="101"/>
    </row>
    <row r="91" spans="2:8" ht="26.5" customHeight="1" thickBot="1" x14ac:dyDescent="0.4">
      <c r="B91" s="101"/>
      <c r="C91" s="101"/>
      <c r="D91" s="101"/>
      <c r="E91" s="102"/>
      <c r="F91" s="101"/>
      <c r="G91" s="101"/>
      <c r="H91" s="101"/>
    </row>
    <row r="92" spans="2:8" ht="26.5" customHeight="1" thickBot="1" x14ac:dyDescent="0.4">
      <c r="B92" s="101"/>
      <c r="C92" s="101"/>
      <c r="D92" s="101"/>
      <c r="E92" s="102"/>
      <c r="F92" s="101"/>
      <c r="G92" s="101"/>
      <c r="H92" s="101"/>
    </row>
    <row r="93" spans="2:8" ht="26.5" customHeight="1" thickBot="1" x14ac:dyDescent="0.4">
      <c r="B93" s="101"/>
      <c r="C93" s="101"/>
      <c r="D93" s="101"/>
      <c r="E93" s="102"/>
      <c r="F93" s="101"/>
      <c r="G93" s="101"/>
      <c r="H93" s="101"/>
    </row>
    <row r="94" spans="2:8" ht="26.5" customHeight="1" thickBot="1" x14ac:dyDescent="0.4">
      <c r="B94" s="101"/>
      <c r="C94" s="101"/>
      <c r="D94" s="101"/>
      <c r="E94" s="102"/>
      <c r="F94" s="101"/>
      <c r="G94" s="101"/>
      <c r="H94" s="101"/>
    </row>
    <row r="95" spans="2:8" ht="26.5" customHeight="1" thickBot="1" x14ac:dyDescent="0.4">
      <c r="B95" s="101"/>
      <c r="C95" s="101"/>
      <c r="D95" s="101"/>
      <c r="E95" s="102"/>
      <c r="F95" s="101"/>
      <c r="G95" s="101"/>
      <c r="H95" s="101"/>
    </row>
    <row r="96" spans="2:8" ht="26.5" customHeight="1" thickBot="1" x14ac:dyDescent="0.4">
      <c r="B96" s="101"/>
      <c r="C96" s="101"/>
      <c r="D96" s="101"/>
      <c r="E96" s="102"/>
      <c r="F96" s="101"/>
      <c r="G96" s="101"/>
      <c r="H96" s="101"/>
    </row>
    <row r="97" spans="2:8" ht="26.5" customHeight="1" thickBot="1" x14ac:dyDescent="0.4">
      <c r="B97" s="101"/>
      <c r="C97" s="101"/>
      <c r="D97" s="101"/>
      <c r="E97" s="102"/>
      <c r="F97" s="101"/>
      <c r="G97" s="101"/>
      <c r="H97" s="101"/>
    </row>
    <row r="98" spans="2:8" ht="26.5" customHeight="1" thickBot="1" x14ac:dyDescent="0.4">
      <c r="B98" s="101"/>
      <c r="C98" s="101"/>
      <c r="D98" s="101"/>
      <c r="E98" s="102"/>
      <c r="F98" s="101"/>
      <c r="G98" s="101"/>
      <c r="H98" s="101"/>
    </row>
    <row r="99" spans="2:8" ht="26.5" customHeight="1" thickBot="1" x14ac:dyDescent="0.4">
      <c r="B99" s="101"/>
      <c r="C99" s="101"/>
      <c r="D99" s="101"/>
      <c r="E99" s="102"/>
      <c r="F99" s="101"/>
      <c r="G99" s="101"/>
      <c r="H99" s="101"/>
    </row>
    <row r="100" spans="2:8" ht="26.5" customHeight="1" thickBot="1" x14ac:dyDescent="0.4">
      <c r="B100" s="101"/>
      <c r="C100" s="101"/>
      <c r="D100" s="101"/>
      <c r="E100" s="102"/>
      <c r="F100" s="101"/>
      <c r="G100" s="101"/>
      <c r="H100" s="101"/>
    </row>
    <row r="101" spans="2:8" ht="26.5" customHeight="1" thickBot="1" x14ac:dyDescent="0.4">
      <c r="B101" s="101"/>
      <c r="C101" s="101"/>
      <c r="D101" s="101"/>
      <c r="E101" s="102"/>
      <c r="F101" s="101"/>
      <c r="G101" s="101"/>
      <c r="H101" s="101"/>
    </row>
    <row r="102" spans="2:8" ht="26.5" customHeight="1" thickBot="1" x14ac:dyDescent="0.4">
      <c r="B102" s="101"/>
      <c r="C102" s="101"/>
      <c r="D102" s="101"/>
      <c r="E102" s="102"/>
      <c r="F102" s="101"/>
      <c r="G102" s="101"/>
      <c r="H102" s="101"/>
    </row>
    <row r="103" spans="2:8" ht="26.5" customHeight="1" thickBot="1" x14ac:dyDescent="0.4">
      <c r="B103" s="101"/>
      <c r="C103" s="101"/>
      <c r="D103" s="101"/>
      <c r="E103" s="102"/>
      <c r="F103" s="101"/>
      <c r="G103" s="101"/>
      <c r="H103" s="101"/>
    </row>
    <row r="104" spans="2:8" ht="26.5" customHeight="1" thickBot="1" x14ac:dyDescent="0.4">
      <c r="B104" s="101"/>
      <c r="C104" s="101"/>
      <c r="D104" s="101"/>
      <c r="E104" s="102"/>
      <c r="F104" s="101"/>
      <c r="G104" s="101"/>
      <c r="H104" s="101"/>
    </row>
    <row r="105" spans="2:8" ht="26.5" customHeight="1" thickBot="1" x14ac:dyDescent="0.4">
      <c r="B105" s="101"/>
      <c r="C105" s="101"/>
      <c r="D105" s="101"/>
      <c r="E105" s="102"/>
      <c r="F105" s="101"/>
      <c r="G105" s="101"/>
      <c r="H105" s="101"/>
    </row>
  </sheetData>
  <sheetProtection algorithmName="SHA-512" hashValue="gdvWEifAVYTzovT92dUlKbwEXU11aQFWt+dgS04NJsLiUsOdfMlCE1yCLUwsKUYSQhF1PFKDJNrZBGF5X2mTNg==" saltValue="2pTIsxmhpqSt0kaHz0XaIQ==" spinCount="100000" sheet="1" objects="1" scenarios="1"/>
  <mergeCells count="4">
    <mergeCell ref="B4:D4"/>
    <mergeCell ref="F4:H4"/>
    <mergeCell ref="B1:H1"/>
    <mergeCell ref="B3:J3"/>
  </mergeCells>
  <pageMargins left="0.39370078740157483" right="0.39370078740157483" top="0.39370078740157483" bottom="0.39370078740157483" header="0.19685039370078741" footer="0"/>
  <pageSetup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CFB4-B09C-498E-8BA8-B084F68FAF6B}">
  <sheetPr codeName="Sheet6">
    <tabColor theme="9"/>
    <pageSetUpPr fitToPage="1"/>
  </sheetPr>
  <dimension ref="A1:O275"/>
  <sheetViews>
    <sheetView showGridLines="0" showWhiteSpace="0" zoomScale="90" zoomScaleNormal="90" zoomScalePageLayoutView="80" workbookViewId="0">
      <selection activeCell="G11" sqref="G11"/>
    </sheetView>
  </sheetViews>
  <sheetFormatPr defaultRowHeight="14.5" x14ac:dyDescent="0.35"/>
  <cols>
    <col min="1" max="1" width="4" customWidth="1"/>
    <col min="2" max="2" width="15.53515625" style="9" customWidth="1"/>
    <col min="3" max="3" width="8.23046875" style="7" customWidth="1"/>
    <col min="4" max="4" width="20.23046875" customWidth="1"/>
    <col min="5" max="5" width="63.23046875" customWidth="1"/>
    <col min="6" max="6" width="24.4609375" style="1" customWidth="1"/>
    <col min="7" max="7" width="18.15234375" style="1" customWidth="1"/>
    <col min="8" max="8" width="40.61328125" style="9" customWidth="1"/>
    <col min="9" max="9" width="25.765625" style="9" customWidth="1"/>
    <col min="10" max="10" width="23.07421875" style="1" customWidth="1"/>
    <col min="11" max="12" width="15.53515625" style="1" customWidth="1"/>
    <col min="13" max="13" width="32.53515625" style="1" customWidth="1"/>
    <col min="14" max="14" width="15.61328125" style="1" customWidth="1"/>
    <col min="15" max="15" width="34" style="1" customWidth="1"/>
  </cols>
  <sheetData>
    <row r="1" spans="2:15" s="74" customFormat="1" ht="44.65" customHeight="1" x14ac:dyDescent="0.35">
      <c r="B1" s="149" t="s">
        <v>157</v>
      </c>
      <c r="C1" s="149"/>
      <c r="D1" s="149"/>
      <c r="E1" s="149"/>
      <c r="F1" s="149"/>
      <c r="G1" s="149"/>
      <c r="H1" s="149"/>
      <c r="I1" s="149"/>
      <c r="J1" s="149"/>
      <c r="K1" s="149"/>
      <c r="L1" s="149"/>
      <c r="M1" s="149"/>
      <c r="N1" s="149"/>
      <c r="O1" s="149"/>
    </row>
    <row r="2" spans="2:15" s="3" customFormat="1" ht="8.25" customHeight="1" x14ac:dyDescent="0.55000000000000004">
      <c r="B2" s="38"/>
      <c r="C2" s="38"/>
      <c r="D2" s="38"/>
      <c r="E2" s="38"/>
      <c r="F2" s="39"/>
      <c r="G2" s="39"/>
      <c r="H2" s="40"/>
      <c r="I2" s="40"/>
      <c r="J2" s="39"/>
      <c r="K2" s="41"/>
      <c r="L2" s="39"/>
      <c r="M2" s="41"/>
      <c r="N2" s="41"/>
      <c r="O2" s="41"/>
    </row>
    <row r="3" spans="2:15" s="3" customFormat="1" ht="117" customHeight="1" x14ac:dyDescent="0.35">
      <c r="B3" s="150" t="s">
        <v>191</v>
      </c>
      <c r="C3" s="150"/>
      <c r="D3" s="150"/>
      <c r="E3" s="150"/>
      <c r="F3" s="150"/>
      <c r="G3" s="150"/>
      <c r="H3" s="150"/>
      <c r="I3" s="150"/>
      <c r="J3" s="150"/>
      <c r="K3" s="150"/>
      <c r="L3" s="150"/>
      <c r="M3" s="150"/>
      <c r="N3" s="42"/>
      <c r="O3" s="41"/>
    </row>
    <row r="4" spans="2:15" s="3" customFormat="1" ht="13.15" customHeight="1" x14ac:dyDescent="0.35">
      <c r="B4" s="28"/>
      <c r="C4" s="28"/>
      <c r="D4" s="28"/>
      <c r="E4" s="28"/>
      <c r="F4" s="28"/>
      <c r="G4" s="28"/>
      <c r="H4" s="28"/>
      <c r="I4" s="28"/>
      <c r="J4" s="28"/>
      <c r="K4" s="42"/>
      <c r="L4" s="28"/>
      <c r="M4" s="42"/>
      <c r="N4" s="42"/>
      <c r="O4" s="41"/>
    </row>
    <row r="5" spans="2:15" s="3" customFormat="1" ht="37.15" customHeight="1" x14ac:dyDescent="0.35">
      <c r="B5" s="167" t="s">
        <v>164</v>
      </c>
      <c r="C5" s="167"/>
      <c r="D5" s="167"/>
      <c r="E5" s="43">
        <f>COUNTIFS($F$11:$F$46,"Minimum",$G$11:$G$46,"Yes")/COUNTIFS($F$11:$F$46,"Minimum",$G$11:$G$46, "&lt;&gt;N/A")</f>
        <v>0</v>
      </c>
      <c r="F5" s="44"/>
      <c r="G5" s="45"/>
      <c r="H5" s="45"/>
      <c r="I5" s="45"/>
      <c r="J5" s="45"/>
      <c r="K5" s="46"/>
      <c r="L5" s="45"/>
      <c r="M5" s="46"/>
      <c r="N5" s="46"/>
      <c r="O5" s="47"/>
    </row>
    <row r="6" spans="2:15" s="3" customFormat="1" ht="37.15" customHeight="1" x14ac:dyDescent="0.35">
      <c r="B6" s="167" t="s">
        <v>165</v>
      </c>
      <c r="C6" s="167"/>
      <c r="D6" s="167"/>
      <c r="E6" s="43">
        <f>COUNTIFS($F$11:$F$46,"Additional",$G$11:$G$46,"Yes")/COUNTIFS($F$11:$F$46,"Additional",$G$11:$G$46, "&lt;&gt;N/A")</f>
        <v>0</v>
      </c>
      <c r="F6" s="44"/>
      <c r="G6" s="45"/>
      <c r="H6" s="45"/>
      <c r="I6" s="45"/>
      <c r="J6" s="45"/>
      <c r="K6" s="46"/>
      <c r="L6" s="45"/>
      <c r="M6" s="46"/>
      <c r="N6" s="46"/>
      <c r="O6" s="47"/>
    </row>
    <row r="7" spans="2:15" x14ac:dyDescent="0.35">
      <c r="B7" s="27"/>
      <c r="C7" s="27"/>
      <c r="D7" s="24"/>
      <c r="E7" s="24"/>
      <c r="F7" s="48"/>
      <c r="G7" s="48"/>
      <c r="H7" s="49"/>
      <c r="I7" s="49"/>
      <c r="J7" s="48"/>
      <c r="K7" s="48"/>
      <c r="L7" s="48"/>
      <c r="M7" s="48"/>
      <c r="N7" s="48"/>
      <c r="O7" s="48"/>
    </row>
    <row r="8" spans="2:15" ht="18" x14ac:dyDescent="0.4">
      <c r="B8" s="50" t="s">
        <v>32</v>
      </c>
      <c r="C8" s="51"/>
      <c r="D8" s="51" t="s">
        <v>33</v>
      </c>
      <c r="E8" s="51"/>
      <c r="F8" s="52"/>
      <c r="G8" s="49"/>
      <c r="H8" s="48"/>
      <c r="I8" s="48"/>
      <c r="J8" s="48"/>
      <c r="K8" s="48"/>
      <c r="L8" s="48"/>
      <c r="M8" s="48"/>
      <c r="N8" s="48"/>
      <c r="O8" s="48"/>
    </row>
    <row r="9" spans="2:15" ht="15" thickBot="1" x14ac:dyDescent="0.4">
      <c r="B9" s="27"/>
      <c r="C9" s="24"/>
      <c r="D9" s="24"/>
      <c r="E9" s="48"/>
      <c r="F9" s="48"/>
      <c r="G9" s="49"/>
      <c r="H9" s="48"/>
      <c r="I9" s="48"/>
      <c r="J9" s="48"/>
      <c r="K9" s="48"/>
      <c r="L9" s="48"/>
      <c r="M9" s="48"/>
      <c r="N9" s="48"/>
      <c r="O9" s="48"/>
    </row>
    <row r="10" spans="2:15" s="8" customFormat="1" ht="39" customHeight="1" thickBot="1" x14ac:dyDescent="0.4">
      <c r="B10" s="53" t="s">
        <v>34</v>
      </c>
      <c r="C10" s="54"/>
      <c r="D10" s="108" t="s">
        <v>35</v>
      </c>
      <c r="E10" s="109" t="s">
        <v>36</v>
      </c>
      <c r="F10" s="110" t="s">
        <v>37</v>
      </c>
      <c r="G10" s="110" t="s">
        <v>38</v>
      </c>
      <c r="H10" s="110" t="s">
        <v>154</v>
      </c>
      <c r="I10" s="110" t="s">
        <v>214</v>
      </c>
      <c r="J10" s="110" t="s">
        <v>15</v>
      </c>
      <c r="K10" s="110" t="s">
        <v>39</v>
      </c>
      <c r="L10" s="110" t="s">
        <v>40</v>
      </c>
      <c r="M10" s="110" t="s">
        <v>41</v>
      </c>
      <c r="N10" s="110" t="s">
        <v>42</v>
      </c>
      <c r="O10" s="111" t="s">
        <v>166</v>
      </c>
    </row>
    <row r="11" spans="2:15" s="6" customFormat="1" ht="39" customHeight="1" thickBot="1" x14ac:dyDescent="0.4">
      <c r="B11" s="103" t="str" cm="1">
        <f t="array" ref="B11">_xlfn._xlws.FILTER('2a N loss risk'!$C$6:$C$105,'2a N loss risk'!$O$6:$O$105=1,"")</f>
        <v/>
      </c>
      <c r="C11" s="21"/>
      <c r="D11" s="118">
        <v>1.5</v>
      </c>
      <c r="E11" s="58" t="s">
        <v>43</v>
      </c>
      <c r="F11" s="58" t="s">
        <v>44</v>
      </c>
      <c r="G11" s="64"/>
      <c r="H11" s="65"/>
      <c r="I11" s="65"/>
      <c r="J11" s="66"/>
      <c r="K11" s="66"/>
      <c r="L11" s="66"/>
      <c r="M11" s="65"/>
      <c r="N11" s="66"/>
      <c r="O11" s="107"/>
    </row>
    <row r="12" spans="2:15" s="6" customFormat="1" ht="39" customHeight="1" thickBot="1" x14ac:dyDescent="0.4">
      <c r="B12" s="103"/>
      <c r="C12" s="21"/>
      <c r="D12" s="118">
        <v>1.5</v>
      </c>
      <c r="E12" s="58" t="s">
        <v>137</v>
      </c>
      <c r="F12" s="58" t="s">
        <v>44</v>
      </c>
      <c r="G12" s="64"/>
      <c r="H12" s="65"/>
      <c r="I12" s="65"/>
      <c r="J12" s="66"/>
      <c r="K12" s="66"/>
      <c r="L12" s="66"/>
      <c r="M12" s="65"/>
      <c r="N12" s="66"/>
      <c r="O12" s="107"/>
    </row>
    <row r="13" spans="2:15" s="6" customFormat="1" ht="39" customHeight="1" thickBot="1" x14ac:dyDescent="0.4">
      <c r="B13" s="103"/>
      <c r="C13" s="21"/>
      <c r="D13" s="118" t="s">
        <v>46</v>
      </c>
      <c r="E13" s="58" t="s">
        <v>47</v>
      </c>
      <c r="F13" s="58" t="s">
        <v>44</v>
      </c>
      <c r="G13" s="64"/>
      <c r="H13" s="65"/>
      <c r="I13" s="65"/>
      <c r="J13" s="66"/>
      <c r="K13" s="66"/>
      <c r="L13" s="66"/>
      <c r="M13" s="65"/>
      <c r="N13" s="66"/>
      <c r="O13" s="107"/>
    </row>
    <row r="14" spans="2:15" s="6" customFormat="1" ht="39" customHeight="1" thickBot="1" x14ac:dyDescent="0.4">
      <c r="B14" s="103"/>
      <c r="C14" s="21"/>
      <c r="D14" s="118" t="s">
        <v>48</v>
      </c>
      <c r="E14" s="58" t="s">
        <v>49</v>
      </c>
      <c r="F14" s="58" t="s">
        <v>44</v>
      </c>
      <c r="G14" s="64"/>
      <c r="H14" s="65"/>
      <c r="I14" s="65"/>
      <c r="J14" s="66"/>
      <c r="K14" s="66"/>
      <c r="L14" s="66"/>
      <c r="M14" s="65"/>
      <c r="N14" s="66"/>
      <c r="O14" s="107"/>
    </row>
    <row r="15" spans="2:15" s="6" customFormat="1" ht="39" customHeight="1" thickBot="1" x14ac:dyDescent="0.4">
      <c r="B15" s="103"/>
      <c r="C15" s="21"/>
      <c r="D15" s="118" t="s">
        <v>50</v>
      </c>
      <c r="E15" s="58" t="s">
        <v>51</v>
      </c>
      <c r="F15" s="58" t="s">
        <v>44</v>
      </c>
      <c r="G15" s="64"/>
      <c r="H15" s="65"/>
      <c r="I15" s="65"/>
      <c r="J15" s="66"/>
      <c r="K15" s="66"/>
      <c r="L15" s="66"/>
      <c r="M15" s="65"/>
      <c r="N15" s="66"/>
      <c r="O15" s="107"/>
    </row>
    <row r="16" spans="2:15" s="6" customFormat="1" ht="39" customHeight="1" thickBot="1" x14ac:dyDescent="0.4">
      <c r="B16" s="103"/>
      <c r="C16" s="21"/>
      <c r="D16" s="118" t="s">
        <v>52</v>
      </c>
      <c r="E16" s="58" t="s">
        <v>53</v>
      </c>
      <c r="F16" s="58" t="s">
        <v>44</v>
      </c>
      <c r="G16" s="64"/>
      <c r="H16" s="65"/>
      <c r="I16" s="65"/>
      <c r="J16" s="66"/>
      <c r="K16" s="66"/>
      <c r="L16" s="66"/>
      <c r="M16" s="65"/>
      <c r="N16" s="66"/>
      <c r="O16" s="107"/>
    </row>
    <row r="17" spans="2:15" s="6" customFormat="1" ht="39" customHeight="1" thickBot="1" x14ac:dyDescent="0.4">
      <c r="B17" s="103"/>
      <c r="C17" s="21"/>
      <c r="D17" s="118" t="s">
        <v>109</v>
      </c>
      <c r="E17" s="58" t="s">
        <v>110</v>
      </c>
      <c r="F17" s="58" t="s">
        <v>44</v>
      </c>
      <c r="G17" s="64"/>
      <c r="H17" s="65"/>
      <c r="I17" s="65"/>
      <c r="J17" s="66"/>
      <c r="K17" s="66"/>
      <c r="L17" s="66"/>
      <c r="M17" s="65"/>
      <c r="N17" s="66"/>
      <c r="O17" s="107"/>
    </row>
    <row r="18" spans="2:15" s="6" customFormat="1" ht="39" customHeight="1" thickBot="1" x14ac:dyDescent="0.4">
      <c r="B18" s="103"/>
      <c r="C18" s="21"/>
      <c r="D18" s="118" t="s">
        <v>54</v>
      </c>
      <c r="E18" s="58" t="s">
        <v>55</v>
      </c>
      <c r="F18" s="58" t="s">
        <v>44</v>
      </c>
      <c r="G18" s="64"/>
      <c r="H18" s="65"/>
      <c r="I18" s="65"/>
      <c r="J18" s="66"/>
      <c r="K18" s="66"/>
      <c r="L18" s="66"/>
      <c r="M18" s="65"/>
      <c r="N18" s="66"/>
      <c r="O18" s="107"/>
    </row>
    <row r="19" spans="2:15" s="6" customFormat="1" ht="39" customHeight="1" thickBot="1" x14ac:dyDescent="0.4">
      <c r="B19" s="103"/>
      <c r="C19" s="21"/>
      <c r="D19" s="106" t="s">
        <v>193</v>
      </c>
      <c r="E19" s="60" t="s">
        <v>71</v>
      </c>
      <c r="F19" s="60" t="s">
        <v>63</v>
      </c>
      <c r="G19" s="64"/>
      <c r="H19" s="65"/>
      <c r="I19" s="65"/>
      <c r="J19" s="66"/>
      <c r="K19" s="66"/>
      <c r="L19" s="66"/>
      <c r="M19" s="65"/>
      <c r="N19" s="66"/>
      <c r="O19" s="107"/>
    </row>
    <row r="20" spans="2:15" s="6" customFormat="1" ht="39" customHeight="1" thickBot="1" x14ac:dyDescent="0.4">
      <c r="B20" s="103"/>
      <c r="C20" s="21"/>
      <c r="D20" s="119" t="s">
        <v>70</v>
      </c>
      <c r="E20" s="58" t="s">
        <v>167</v>
      </c>
      <c r="F20" s="58" t="s">
        <v>44</v>
      </c>
      <c r="G20" s="64"/>
      <c r="H20" s="65"/>
      <c r="I20" s="65"/>
      <c r="J20" s="66"/>
      <c r="K20" s="66"/>
      <c r="L20" s="66"/>
      <c r="M20" s="65"/>
      <c r="N20" s="66"/>
      <c r="O20" s="107"/>
    </row>
    <row r="21" spans="2:15" s="6" customFormat="1" ht="39" customHeight="1" thickBot="1" x14ac:dyDescent="0.4">
      <c r="B21" s="103"/>
      <c r="C21" s="21"/>
      <c r="D21" s="118" t="s">
        <v>138</v>
      </c>
      <c r="E21" s="58" t="s">
        <v>168</v>
      </c>
      <c r="F21" s="58" t="s">
        <v>44</v>
      </c>
      <c r="G21" s="64"/>
      <c r="H21" s="65"/>
      <c r="I21" s="65"/>
      <c r="J21" s="66"/>
      <c r="K21" s="66"/>
      <c r="L21" s="66"/>
      <c r="M21" s="65"/>
      <c r="N21" s="66"/>
      <c r="O21" s="107"/>
    </row>
    <row r="22" spans="2:15" s="6" customFormat="1" ht="39" customHeight="1" thickBot="1" x14ac:dyDescent="0.4">
      <c r="B22" s="103"/>
      <c r="C22" s="21"/>
      <c r="D22" s="118" t="s">
        <v>78</v>
      </c>
      <c r="E22" s="58" t="s">
        <v>79</v>
      </c>
      <c r="F22" s="58" t="s">
        <v>44</v>
      </c>
      <c r="G22" s="64"/>
      <c r="H22" s="65"/>
      <c r="I22" s="65"/>
      <c r="J22" s="66"/>
      <c r="K22" s="66"/>
      <c r="L22" s="66"/>
      <c r="M22" s="65"/>
      <c r="N22" s="66"/>
      <c r="O22" s="107"/>
    </row>
    <row r="23" spans="2:15" s="6" customFormat="1" ht="39" customHeight="1" thickBot="1" x14ac:dyDescent="0.4">
      <c r="B23" s="103"/>
      <c r="C23" s="21"/>
      <c r="D23" s="118" t="s">
        <v>57</v>
      </c>
      <c r="E23" s="58" t="s">
        <v>58</v>
      </c>
      <c r="F23" s="58" t="s">
        <v>44</v>
      </c>
      <c r="G23" s="64"/>
      <c r="H23" s="65"/>
      <c r="I23" s="65"/>
      <c r="J23" s="66"/>
      <c r="K23" s="66"/>
      <c r="L23" s="66"/>
      <c r="M23" s="65"/>
      <c r="N23" s="66"/>
      <c r="O23" s="107"/>
    </row>
    <row r="24" spans="2:15" s="6" customFormat="1" ht="39" customHeight="1" thickBot="1" x14ac:dyDescent="0.4">
      <c r="B24" s="103"/>
      <c r="C24" s="21"/>
      <c r="D24" s="118" t="s">
        <v>88</v>
      </c>
      <c r="E24" s="58" t="s">
        <v>89</v>
      </c>
      <c r="F24" s="58" t="s">
        <v>44</v>
      </c>
      <c r="G24" s="64"/>
      <c r="H24" s="65"/>
      <c r="I24" s="65"/>
      <c r="J24" s="66"/>
      <c r="K24" s="66"/>
      <c r="L24" s="66"/>
      <c r="M24" s="65"/>
      <c r="N24" s="66"/>
      <c r="O24" s="107"/>
    </row>
    <row r="25" spans="2:15" s="6" customFormat="1" ht="39" customHeight="1" thickBot="1" x14ac:dyDescent="0.4">
      <c r="B25" s="103"/>
      <c r="C25" s="21"/>
      <c r="D25" s="106" t="s">
        <v>59</v>
      </c>
      <c r="E25" s="60" t="s">
        <v>60</v>
      </c>
      <c r="F25" s="60" t="s">
        <v>63</v>
      </c>
      <c r="G25" s="64"/>
      <c r="H25" s="65"/>
      <c r="I25" s="65"/>
      <c r="J25" s="66"/>
      <c r="K25" s="66"/>
      <c r="L25" s="66"/>
      <c r="M25" s="65"/>
      <c r="N25" s="66"/>
      <c r="O25" s="107"/>
    </row>
    <row r="26" spans="2:15" s="6" customFormat="1" ht="39" customHeight="1" thickBot="1" x14ac:dyDescent="0.4">
      <c r="B26" s="103"/>
      <c r="C26" s="21"/>
      <c r="D26" s="106" t="s">
        <v>98</v>
      </c>
      <c r="E26" s="60" t="s">
        <v>99</v>
      </c>
      <c r="F26" s="60" t="s">
        <v>63</v>
      </c>
      <c r="G26" s="64"/>
      <c r="H26" s="65"/>
      <c r="I26" s="65"/>
      <c r="J26" s="66"/>
      <c r="K26" s="66"/>
      <c r="L26" s="66"/>
      <c r="M26" s="65"/>
      <c r="N26" s="66"/>
      <c r="O26" s="107"/>
    </row>
    <row r="27" spans="2:15" s="6" customFormat="1" ht="39" customHeight="1" thickBot="1" x14ac:dyDescent="0.4">
      <c r="B27" s="103"/>
      <c r="C27" s="21"/>
      <c r="D27" s="106" t="s">
        <v>82</v>
      </c>
      <c r="E27" s="60" t="s">
        <v>83</v>
      </c>
      <c r="F27" s="60" t="s">
        <v>63</v>
      </c>
      <c r="G27" s="64"/>
      <c r="H27" s="65"/>
      <c r="I27" s="65"/>
      <c r="J27" s="66"/>
      <c r="K27" s="66"/>
      <c r="L27" s="66"/>
      <c r="M27" s="65"/>
      <c r="N27" s="66"/>
      <c r="O27" s="107"/>
    </row>
    <row r="28" spans="2:15" s="6" customFormat="1" ht="39" customHeight="1" thickBot="1" x14ac:dyDescent="0.4">
      <c r="B28" s="103"/>
      <c r="C28" s="21"/>
      <c r="D28" s="106" t="s">
        <v>100</v>
      </c>
      <c r="E28" s="60" t="s">
        <v>101</v>
      </c>
      <c r="F28" s="60" t="s">
        <v>63</v>
      </c>
      <c r="G28" s="64"/>
      <c r="H28" s="65"/>
      <c r="I28" s="65"/>
      <c r="J28" s="66"/>
      <c r="K28" s="66"/>
      <c r="L28" s="66"/>
      <c r="M28" s="65"/>
      <c r="N28" s="66"/>
      <c r="O28" s="107"/>
    </row>
    <row r="29" spans="2:15" s="6" customFormat="1" ht="39" customHeight="1" thickBot="1" x14ac:dyDescent="0.4">
      <c r="B29" s="103"/>
      <c r="C29" s="21"/>
      <c r="D29" s="106" t="s">
        <v>56</v>
      </c>
      <c r="E29" s="60" t="s">
        <v>169</v>
      </c>
      <c r="F29" s="60" t="s">
        <v>63</v>
      </c>
      <c r="G29" s="64"/>
      <c r="H29" s="65"/>
      <c r="I29" s="65"/>
      <c r="J29" s="66"/>
      <c r="K29" s="66"/>
      <c r="L29" s="66"/>
      <c r="M29" s="65"/>
      <c r="N29" s="66"/>
      <c r="O29" s="107"/>
    </row>
    <row r="30" spans="2:15" s="6" customFormat="1" ht="39" customHeight="1" thickBot="1" x14ac:dyDescent="0.4">
      <c r="B30" s="103"/>
      <c r="C30" s="21"/>
      <c r="D30" s="106" t="s">
        <v>56</v>
      </c>
      <c r="E30" s="60" t="s">
        <v>170</v>
      </c>
      <c r="F30" s="60" t="s">
        <v>63</v>
      </c>
      <c r="G30" s="64"/>
      <c r="H30" s="65"/>
      <c r="I30" s="65"/>
      <c r="J30" s="66"/>
      <c r="K30" s="66"/>
      <c r="L30" s="66"/>
      <c r="M30" s="65"/>
      <c r="N30" s="66"/>
      <c r="O30" s="107"/>
    </row>
    <row r="31" spans="2:15" s="6" customFormat="1" ht="39" customHeight="1" thickBot="1" x14ac:dyDescent="0.4">
      <c r="B31" s="103"/>
      <c r="C31" s="21"/>
      <c r="D31" s="106" t="s">
        <v>74</v>
      </c>
      <c r="E31" s="60" t="s">
        <v>171</v>
      </c>
      <c r="F31" s="60" t="s">
        <v>63</v>
      </c>
      <c r="G31" s="64"/>
      <c r="H31" s="65"/>
      <c r="I31" s="65"/>
      <c r="J31" s="66"/>
      <c r="K31" s="66"/>
      <c r="L31" s="66"/>
      <c r="M31" s="65"/>
      <c r="N31" s="66"/>
      <c r="O31" s="107"/>
    </row>
    <row r="32" spans="2:15" s="6" customFormat="1" ht="39" customHeight="1" thickBot="1" x14ac:dyDescent="0.4">
      <c r="B32" s="103"/>
      <c r="C32" s="21"/>
      <c r="D32" s="106" t="s">
        <v>86</v>
      </c>
      <c r="E32" s="60" t="s">
        <v>87</v>
      </c>
      <c r="F32" s="60" t="s">
        <v>63</v>
      </c>
      <c r="G32" s="64"/>
      <c r="H32" s="65"/>
      <c r="I32" s="65"/>
      <c r="J32" s="66"/>
      <c r="K32" s="66"/>
      <c r="L32" s="66"/>
      <c r="M32" s="65"/>
      <c r="N32" s="66"/>
      <c r="O32" s="107"/>
    </row>
    <row r="33" spans="1:15" s="6" customFormat="1" ht="39" customHeight="1" thickBot="1" x14ac:dyDescent="0.4">
      <c r="B33" s="103"/>
      <c r="C33" s="21"/>
      <c r="D33" s="106" t="s">
        <v>64</v>
      </c>
      <c r="E33" s="60" t="s">
        <v>65</v>
      </c>
      <c r="F33" s="60" t="s">
        <v>63</v>
      </c>
      <c r="G33" s="64"/>
      <c r="H33" s="65"/>
      <c r="I33" s="65"/>
      <c r="J33" s="66"/>
      <c r="K33" s="66"/>
      <c r="L33" s="66"/>
      <c r="M33" s="65"/>
      <c r="N33" s="66"/>
      <c r="O33" s="107"/>
    </row>
    <row r="34" spans="1:15" s="6" customFormat="1" ht="39" customHeight="1" thickBot="1" x14ac:dyDescent="0.4">
      <c r="B34" s="103"/>
      <c r="C34" s="21"/>
      <c r="D34" s="106" t="s">
        <v>66</v>
      </c>
      <c r="E34" s="60" t="s">
        <v>67</v>
      </c>
      <c r="F34" s="60" t="s">
        <v>63</v>
      </c>
      <c r="G34" s="64"/>
      <c r="H34" s="65"/>
      <c r="I34" s="65"/>
      <c r="J34" s="66"/>
      <c r="K34" s="66"/>
      <c r="L34" s="66"/>
      <c r="M34" s="65"/>
      <c r="N34" s="66"/>
      <c r="O34" s="107"/>
    </row>
    <row r="35" spans="1:15" s="6" customFormat="1" ht="39" customHeight="1" thickBot="1" x14ac:dyDescent="0.4">
      <c r="B35" s="103"/>
      <c r="C35" s="21"/>
      <c r="D35" s="106" t="s">
        <v>68</v>
      </c>
      <c r="E35" s="60" t="s">
        <v>69</v>
      </c>
      <c r="F35" s="60" t="s">
        <v>63</v>
      </c>
      <c r="G35" s="64"/>
      <c r="H35" s="65"/>
      <c r="I35" s="65"/>
      <c r="J35" s="66"/>
      <c r="K35" s="66"/>
      <c r="L35" s="66"/>
      <c r="M35" s="65"/>
      <c r="N35" s="66"/>
      <c r="O35" s="107"/>
    </row>
    <row r="36" spans="1:15" s="6" customFormat="1" ht="39" customHeight="1" thickBot="1" x14ac:dyDescent="0.4">
      <c r="B36" s="103"/>
      <c r="C36" s="21"/>
      <c r="D36" s="106" t="s">
        <v>61</v>
      </c>
      <c r="E36" s="60" t="s">
        <v>62</v>
      </c>
      <c r="F36" s="60" t="s">
        <v>63</v>
      </c>
      <c r="G36" s="64"/>
      <c r="H36" s="65"/>
      <c r="I36" s="65"/>
      <c r="J36" s="66"/>
      <c r="K36" s="66"/>
      <c r="L36" s="66"/>
      <c r="M36" s="65"/>
      <c r="N36" s="66"/>
      <c r="O36" s="107"/>
    </row>
    <row r="37" spans="1:15" s="6" customFormat="1" ht="39" customHeight="1" thickBot="1" x14ac:dyDescent="0.4">
      <c r="B37" s="103"/>
      <c r="C37" s="21"/>
      <c r="D37" s="106" t="s">
        <v>72</v>
      </c>
      <c r="E37" s="60" t="s">
        <v>73</v>
      </c>
      <c r="F37" s="60" t="s">
        <v>63</v>
      </c>
      <c r="G37" s="64"/>
      <c r="H37" s="65"/>
      <c r="I37" s="65"/>
      <c r="J37" s="66"/>
      <c r="K37" s="66"/>
      <c r="L37" s="66"/>
      <c r="M37" s="65"/>
      <c r="N37" s="66"/>
      <c r="O37" s="107"/>
    </row>
    <row r="38" spans="1:15" s="6" customFormat="1" ht="39" customHeight="1" thickBot="1" x14ac:dyDescent="0.4">
      <c r="B38" s="103"/>
      <c r="C38" s="21"/>
      <c r="D38" s="106" t="s">
        <v>75</v>
      </c>
      <c r="E38" s="60" t="s">
        <v>139</v>
      </c>
      <c r="F38" s="60" t="s">
        <v>63</v>
      </c>
      <c r="G38" s="64"/>
      <c r="H38" s="65"/>
      <c r="I38" s="65"/>
      <c r="J38" s="66"/>
      <c r="K38" s="66"/>
      <c r="L38" s="66"/>
      <c r="M38" s="65"/>
      <c r="N38" s="66"/>
      <c r="O38" s="107"/>
    </row>
    <row r="39" spans="1:15" s="6" customFormat="1" ht="39" customHeight="1" thickBot="1" x14ac:dyDescent="0.4">
      <c r="B39" s="103"/>
      <c r="C39" s="21"/>
      <c r="D39" s="106" t="s">
        <v>76</v>
      </c>
      <c r="E39" s="60" t="s">
        <v>77</v>
      </c>
      <c r="F39" s="60" t="s">
        <v>63</v>
      </c>
      <c r="G39" s="64"/>
      <c r="H39" s="65"/>
      <c r="I39" s="65"/>
      <c r="J39" s="66"/>
      <c r="K39" s="66"/>
      <c r="L39" s="66"/>
      <c r="M39" s="65"/>
      <c r="N39" s="66"/>
      <c r="O39" s="107"/>
    </row>
    <row r="40" spans="1:15" s="6" customFormat="1" ht="39" customHeight="1" thickBot="1" x14ac:dyDescent="0.4">
      <c r="B40" s="103"/>
      <c r="C40" s="21"/>
      <c r="D40" s="106" t="s">
        <v>80</v>
      </c>
      <c r="E40" s="60" t="s">
        <v>81</v>
      </c>
      <c r="F40" s="60" t="s">
        <v>63</v>
      </c>
      <c r="G40" s="64"/>
      <c r="H40" s="65"/>
      <c r="I40" s="65"/>
      <c r="J40" s="66"/>
      <c r="K40" s="66"/>
      <c r="L40" s="66"/>
      <c r="M40" s="65"/>
      <c r="N40" s="66"/>
      <c r="O40" s="107"/>
    </row>
    <row r="41" spans="1:15" s="6" customFormat="1" ht="39" customHeight="1" thickBot="1" x14ac:dyDescent="0.4">
      <c r="B41" s="103"/>
      <c r="C41" s="21"/>
      <c r="D41" s="106" t="s">
        <v>84</v>
      </c>
      <c r="E41" s="60" t="s">
        <v>85</v>
      </c>
      <c r="F41" s="60" t="s">
        <v>63</v>
      </c>
      <c r="G41" s="64"/>
      <c r="H41" s="65"/>
      <c r="I41" s="65"/>
      <c r="J41" s="66"/>
      <c r="K41" s="66"/>
      <c r="L41" s="66"/>
      <c r="M41" s="65"/>
      <c r="N41" s="66"/>
      <c r="O41" s="107"/>
    </row>
    <row r="42" spans="1:15" s="6" customFormat="1" ht="39" customHeight="1" thickBot="1" x14ac:dyDescent="0.4">
      <c r="B42" s="103"/>
      <c r="C42" s="21"/>
      <c r="D42" s="106" t="s">
        <v>92</v>
      </c>
      <c r="E42" s="60" t="s">
        <v>93</v>
      </c>
      <c r="F42" s="60" t="s">
        <v>63</v>
      </c>
      <c r="G42" s="64"/>
      <c r="H42" s="65"/>
      <c r="I42" s="65"/>
      <c r="J42" s="66"/>
      <c r="K42" s="66"/>
      <c r="L42" s="66"/>
      <c r="M42" s="65"/>
      <c r="N42" s="66"/>
      <c r="O42" s="107"/>
    </row>
    <row r="43" spans="1:15" s="6" customFormat="1" ht="39" customHeight="1" thickBot="1" x14ac:dyDescent="0.4">
      <c r="B43" s="103"/>
      <c r="C43" s="21"/>
      <c r="D43" s="106" t="s">
        <v>94</v>
      </c>
      <c r="E43" s="60" t="s">
        <v>95</v>
      </c>
      <c r="F43" s="60" t="s">
        <v>63</v>
      </c>
      <c r="G43" s="64"/>
      <c r="H43" s="65"/>
      <c r="I43" s="65"/>
      <c r="J43" s="66"/>
      <c r="K43" s="66"/>
      <c r="L43" s="66"/>
      <c r="M43" s="65"/>
      <c r="N43" s="66"/>
      <c r="O43" s="107"/>
    </row>
    <row r="44" spans="1:15" s="6" customFormat="1" ht="39" customHeight="1" thickBot="1" x14ac:dyDescent="0.4">
      <c r="B44" s="103"/>
      <c r="C44" s="21"/>
      <c r="D44" s="106" t="s">
        <v>96</v>
      </c>
      <c r="E44" s="60" t="s">
        <v>97</v>
      </c>
      <c r="F44" s="60" t="s">
        <v>63</v>
      </c>
      <c r="G44" s="64"/>
      <c r="H44" s="65"/>
      <c r="I44" s="65"/>
      <c r="J44" s="66"/>
      <c r="K44" s="66"/>
      <c r="L44" s="66"/>
      <c r="M44" s="65"/>
      <c r="N44" s="66"/>
      <c r="O44" s="107"/>
    </row>
    <row r="45" spans="1:15" s="6" customFormat="1" ht="39" customHeight="1" thickBot="1" x14ac:dyDescent="0.4">
      <c r="B45" s="103"/>
      <c r="C45" s="21"/>
      <c r="D45" s="106" t="s">
        <v>102</v>
      </c>
      <c r="E45" s="60" t="s">
        <v>103</v>
      </c>
      <c r="F45" s="60" t="s">
        <v>63</v>
      </c>
      <c r="G45" s="64"/>
      <c r="H45" s="65"/>
      <c r="I45" s="65"/>
      <c r="J45" s="66"/>
      <c r="K45" s="66"/>
      <c r="L45" s="66"/>
      <c r="M45" s="65"/>
      <c r="N45" s="66"/>
      <c r="O45" s="107"/>
    </row>
    <row r="46" spans="1:15" s="6" customFormat="1" ht="39" customHeight="1" thickBot="1" x14ac:dyDescent="0.4">
      <c r="B46" s="103"/>
      <c r="C46" s="21"/>
      <c r="D46" s="106" t="s">
        <v>104</v>
      </c>
      <c r="E46" s="60" t="s">
        <v>105</v>
      </c>
      <c r="F46" s="60" t="s">
        <v>63</v>
      </c>
      <c r="G46" s="64"/>
      <c r="H46" s="65"/>
      <c r="I46" s="65"/>
      <c r="J46" s="66"/>
      <c r="K46" s="66"/>
      <c r="L46" s="66"/>
      <c r="M46" s="65"/>
      <c r="N46" s="66"/>
      <c r="O46" s="107"/>
    </row>
    <row r="47" spans="1:15" s="6" customFormat="1" ht="39" customHeight="1" thickBot="1" x14ac:dyDescent="0.4">
      <c r="B47" s="103"/>
      <c r="C47" s="62"/>
      <c r="D47" s="112" t="s">
        <v>90</v>
      </c>
      <c r="E47" s="113" t="s">
        <v>91</v>
      </c>
      <c r="F47" s="113" t="s">
        <v>63</v>
      </c>
      <c r="G47" s="114"/>
      <c r="H47" s="115"/>
      <c r="I47" s="115"/>
      <c r="J47" s="116"/>
      <c r="K47" s="116"/>
      <c r="L47" s="116"/>
      <c r="M47" s="115"/>
      <c r="N47" s="116"/>
      <c r="O47" s="117"/>
    </row>
    <row r="48" spans="1:15" ht="14.5" customHeight="1" thickBot="1" x14ac:dyDescent="0.4">
      <c r="A48" s="6"/>
      <c r="B48" s="103"/>
    </row>
    <row r="49" spans="1:2" ht="14.5" customHeight="1" thickBot="1" x14ac:dyDescent="0.4">
      <c r="A49" s="6"/>
      <c r="B49" s="103"/>
    </row>
    <row r="50" spans="1:2" ht="14.5" customHeight="1" thickBot="1" x14ac:dyDescent="0.4">
      <c r="A50" s="6"/>
      <c r="B50" s="103"/>
    </row>
    <row r="51" spans="1:2" ht="14.5" customHeight="1" thickBot="1" x14ac:dyDescent="0.4">
      <c r="A51" s="6"/>
      <c r="B51" s="103"/>
    </row>
    <row r="52" spans="1:2" ht="14.5" customHeight="1" thickBot="1" x14ac:dyDescent="0.4">
      <c r="A52" s="6"/>
      <c r="B52" s="103"/>
    </row>
    <row r="53" spans="1:2" ht="14.5" customHeight="1" thickBot="1" x14ac:dyDescent="0.4">
      <c r="A53" s="6"/>
      <c r="B53" s="103"/>
    </row>
    <row r="54" spans="1:2" ht="14.5" customHeight="1" thickBot="1" x14ac:dyDescent="0.4">
      <c r="A54" s="6"/>
      <c r="B54" s="103"/>
    </row>
    <row r="55" spans="1:2" ht="14.5" customHeight="1" thickBot="1" x14ac:dyDescent="0.4">
      <c r="A55" s="6"/>
      <c r="B55" s="103"/>
    </row>
    <row r="56" spans="1:2" ht="14.5" customHeight="1" thickBot="1" x14ac:dyDescent="0.4">
      <c r="A56" s="6"/>
      <c r="B56" s="103"/>
    </row>
    <row r="57" spans="1:2" ht="14.5" customHeight="1" thickBot="1" x14ac:dyDescent="0.4">
      <c r="A57" s="6"/>
      <c r="B57" s="103"/>
    </row>
    <row r="58" spans="1:2" ht="14.5" customHeight="1" thickBot="1" x14ac:dyDescent="0.4">
      <c r="A58" s="6"/>
      <c r="B58" s="103"/>
    </row>
    <row r="59" spans="1:2" ht="14.5" customHeight="1" thickBot="1" x14ac:dyDescent="0.4">
      <c r="A59" s="6"/>
      <c r="B59" s="103"/>
    </row>
    <row r="60" spans="1:2" ht="14.5" customHeight="1" thickBot="1" x14ac:dyDescent="0.4">
      <c r="A60" s="6"/>
      <c r="B60" s="103"/>
    </row>
    <row r="61" spans="1:2" ht="14.5" customHeight="1" thickBot="1" x14ac:dyDescent="0.4">
      <c r="A61" s="6"/>
      <c r="B61" s="103"/>
    </row>
    <row r="62" spans="1:2" ht="14.5" customHeight="1" thickBot="1" x14ac:dyDescent="0.4">
      <c r="A62" s="6"/>
      <c r="B62" s="103"/>
    </row>
    <row r="63" spans="1:2" ht="14.5" customHeight="1" thickBot="1" x14ac:dyDescent="0.4">
      <c r="A63" s="6"/>
      <c r="B63" s="103"/>
    </row>
    <row r="64" spans="1:2" ht="14.5" customHeight="1" thickBot="1" x14ac:dyDescent="0.4">
      <c r="A64" s="6"/>
      <c r="B64" s="103"/>
    </row>
    <row r="65" spans="1:2" ht="14.5" customHeight="1" thickBot="1" x14ac:dyDescent="0.4">
      <c r="A65" s="6"/>
      <c r="B65" s="103"/>
    </row>
    <row r="66" spans="1:2" ht="14.5" customHeight="1" thickBot="1" x14ac:dyDescent="0.4">
      <c r="A66" s="6"/>
      <c r="B66" s="103"/>
    </row>
    <row r="67" spans="1:2" ht="14.5" customHeight="1" thickBot="1" x14ac:dyDescent="0.4">
      <c r="A67" s="6"/>
      <c r="B67" s="103"/>
    </row>
    <row r="68" spans="1:2" ht="14.5" customHeight="1" thickBot="1" x14ac:dyDescent="0.4">
      <c r="A68" s="6"/>
      <c r="B68" s="103"/>
    </row>
    <row r="69" spans="1:2" ht="14.5" customHeight="1" thickBot="1" x14ac:dyDescent="0.4">
      <c r="A69" s="6"/>
      <c r="B69" s="103"/>
    </row>
    <row r="70" spans="1:2" ht="14.5" customHeight="1" thickBot="1" x14ac:dyDescent="0.4">
      <c r="A70" s="6"/>
      <c r="B70" s="103"/>
    </row>
    <row r="71" spans="1:2" ht="14.5" customHeight="1" thickBot="1" x14ac:dyDescent="0.4">
      <c r="A71" s="6"/>
      <c r="B71" s="103"/>
    </row>
    <row r="72" spans="1:2" ht="14.5" customHeight="1" thickBot="1" x14ac:dyDescent="0.4">
      <c r="A72" s="6"/>
      <c r="B72" s="103"/>
    </row>
    <row r="73" spans="1:2" ht="14.5" customHeight="1" thickBot="1" x14ac:dyDescent="0.4">
      <c r="A73" s="6"/>
      <c r="B73" s="103"/>
    </row>
    <row r="74" spans="1:2" ht="14.5" customHeight="1" thickBot="1" x14ac:dyDescent="0.4">
      <c r="A74" s="6"/>
      <c r="B74" s="103"/>
    </row>
    <row r="75" spans="1:2" ht="14.5" customHeight="1" thickBot="1" x14ac:dyDescent="0.4">
      <c r="A75" s="6"/>
      <c r="B75" s="103"/>
    </row>
    <row r="76" spans="1:2" ht="14.5" customHeight="1" thickBot="1" x14ac:dyDescent="0.4">
      <c r="A76" s="6"/>
      <c r="B76" s="103"/>
    </row>
    <row r="77" spans="1:2" ht="14.5" customHeight="1" thickBot="1" x14ac:dyDescent="0.4">
      <c r="A77" s="6"/>
      <c r="B77" s="103"/>
    </row>
    <row r="78" spans="1:2" ht="14.5" customHeight="1" thickBot="1" x14ac:dyDescent="0.4">
      <c r="A78" s="6"/>
      <c r="B78" s="103"/>
    </row>
    <row r="79" spans="1:2" ht="14.5" customHeight="1" thickBot="1" x14ac:dyDescent="0.4">
      <c r="A79" s="6"/>
      <c r="B79" s="103"/>
    </row>
    <row r="80" spans="1:2" ht="14.5" customHeight="1" thickBot="1" x14ac:dyDescent="0.4">
      <c r="A80" s="6"/>
      <c r="B80" s="103"/>
    </row>
    <row r="81" spans="1:2" ht="14.5" customHeight="1" thickBot="1" x14ac:dyDescent="0.4">
      <c r="A81" s="6"/>
      <c r="B81" s="103"/>
    </row>
    <row r="82" spans="1:2" ht="14.5" customHeight="1" thickBot="1" x14ac:dyDescent="0.4">
      <c r="A82" s="6"/>
      <c r="B82" s="103"/>
    </row>
    <row r="83" spans="1:2" ht="14.5" customHeight="1" thickBot="1" x14ac:dyDescent="0.4">
      <c r="A83" s="6"/>
      <c r="B83" s="103"/>
    </row>
    <row r="84" spans="1:2" ht="14.5" customHeight="1" thickBot="1" x14ac:dyDescent="0.4">
      <c r="A84" s="6"/>
      <c r="B84" s="103"/>
    </row>
    <row r="85" spans="1:2" ht="14.5" customHeight="1" thickBot="1" x14ac:dyDescent="0.4">
      <c r="A85" s="6"/>
      <c r="B85" s="103"/>
    </row>
    <row r="86" spans="1:2" ht="14.5" customHeight="1" thickBot="1" x14ac:dyDescent="0.4">
      <c r="A86" s="6"/>
      <c r="B86" s="103"/>
    </row>
    <row r="87" spans="1:2" ht="14.5" customHeight="1" thickBot="1" x14ac:dyDescent="0.4">
      <c r="A87" s="6"/>
      <c r="B87" s="103"/>
    </row>
    <row r="88" spans="1:2" ht="14.5" customHeight="1" thickBot="1" x14ac:dyDescent="0.4">
      <c r="A88" s="6"/>
      <c r="B88" s="103"/>
    </row>
    <row r="89" spans="1:2" ht="14.5" customHeight="1" thickBot="1" x14ac:dyDescent="0.4">
      <c r="A89" s="6"/>
      <c r="B89" s="103"/>
    </row>
    <row r="90" spans="1:2" ht="14.5" customHeight="1" thickBot="1" x14ac:dyDescent="0.4">
      <c r="A90" s="6"/>
      <c r="B90" s="103"/>
    </row>
    <row r="91" spans="1:2" ht="14.5" customHeight="1" thickBot="1" x14ac:dyDescent="0.4">
      <c r="A91" s="6"/>
      <c r="B91" s="103"/>
    </row>
    <row r="92" spans="1:2" ht="14.5" customHeight="1" thickBot="1" x14ac:dyDescent="0.4">
      <c r="A92" s="6"/>
      <c r="B92" s="103"/>
    </row>
    <row r="93" spans="1:2" ht="14.5" customHeight="1" thickBot="1" x14ac:dyDescent="0.4">
      <c r="A93" s="6"/>
      <c r="B93" s="103"/>
    </row>
    <row r="94" spans="1:2" ht="14.5" customHeight="1" thickBot="1" x14ac:dyDescent="0.4">
      <c r="A94" s="6"/>
      <c r="B94" s="103"/>
    </row>
    <row r="95" spans="1:2" ht="14.5" customHeight="1" thickBot="1" x14ac:dyDescent="0.4">
      <c r="A95" s="6"/>
      <c r="B95" s="103"/>
    </row>
    <row r="96" spans="1:2" ht="14.5" customHeight="1" thickBot="1" x14ac:dyDescent="0.4">
      <c r="A96" s="6"/>
      <c r="B96" s="103"/>
    </row>
    <row r="97" spans="1:2" ht="14.5" customHeight="1" thickBot="1" x14ac:dyDescent="0.4">
      <c r="A97" s="6"/>
      <c r="B97" s="103"/>
    </row>
    <row r="98" spans="1:2" ht="14.5" customHeight="1" thickBot="1" x14ac:dyDescent="0.4">
      <c r="A98" s="6"/>
      <c r="B98" s="103"/>
    </row>
    <row r="99" spans="1:2" ht="14.5" customHeight="1" thickBot="1" x14ac:dyDescent="0.4">
      <c r="A99" s="6"/>
      <c r="B99" s="103"/>
    </row>
    <row r="100" spans="1:2" ht="14.5" customHeight="1" thickBot="1" x14ac:dyDescent="0.4">
      <c r="A100" s="6"/>
      <c r="B100" s="103"/>
    </row>
    <row r="101" spans="1:2" ht="14.5" customHeight="1" thickBot="1" x14ac:dyDescent="0.4">
      <c r="A101" s="6"/>
      <c r="B101" s="103"/>
    </row>
    <row r="102" spans="1:2" ht="14.5" customHeight="1" thickBot="1" x14ac:dyDescent="0.4">
      <c r="A102" s="6"/>
      <c r="B102" s="103"/>
    </row>
    <row r="103" spans="1:2" ht="14.5" customHeight="1" thickBot="1" x14ac:dyDescent="0.4">
      <c r="A103" s="6"/>
      <c r="B103" s="103"/>
    </row>
    <row r="104" spans="1:2" ht="14.5" customHeight="1" thickBot="1" x14ac:dyDescent="0.4">
      <c r="A104" s="6"/>
      <c r="B104" s="103"/>
    </row>
    <row r="105" spans="1:2" ht="14.5" customHeight="1" thickBot="1" x14ac:dyDescent="0.4">
      <c r="A105" s="6"/>
      <c r="B105" s="103"/>
    </row>
    <row r="106" spans="1:2" ht="14.5" customHeight="1" thickBot="1" x14ac:dyDescent="0.4">
      <c r="A106" s="6"/>
      <c r="B106" s="103"/>
    </row>
    <row r="107" spans="1:2" ht="14.5" customHeight="1" thickBot="1" x14ac:dyDescent="0.4">
      <c r="A107" s="6"/>
      <c r="B107" s="103"/>
    </row>
    <row r="108" spans="1:2" ht="14.5" customHeight="1" thickBot="1" x14ac:dyDescent="0.4">
      <c r="A108" s="6"/>
      <c r="B108" s="103"/>
    </row>
    <row r="109" spans="1:2" ht="14.5" customHeight="1" thickBot="1" x14ac:dyDescent="0.4">
      <c r="A109" s="6"/>
      <c r="B109" s="103"/>
    </row>
    <row r="110" spans="1:2" ht="14.5" customHeight="1" thickBot="1" x14ac:dyDescent="0.4">
      <c r="A110" s="6"/>
      <c r="B110" s="103"/>
    </row>
    <row r="111" spans="1:2" ht="14.5" customHeight="1" x14ac:dyDescent="0.35"/>
    <row r="112" spans="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row r="122" ht="14.5" customHeight="1" x14ac:dyDescent="0.35"/>
    <row r="123" ht="14.5" customHeight="1" x14ac:dyDescent="0.35"/>
    <row r="124" ht="14.5" customHeight="1" x14ac:dyDescent="0.35"/>
    <row r="125" ht="14.5" customHeight="1" x14ac:dyDescent="0.35"/>
    <row r="126" ht="14.5" customHeight="1" x14ac:dyDescent="0.35"/>
    <row r="127" ht="14.5" customHeight="1" x14ac:dyDescent="0.35"/>
    <row r="128" ht="14.5" customHeight="1" x14ac:dyDescent="0.35"/>
    <row r="129" ht="14.5" customHeight="1" x14ac:dyDescent="0.35"/>
    <row r="130" ht="14.5" customHeight="1" x14ac:dyDescent="0.35"/>
    <row r="131" ht="14.5" customHeight="1" x14ac:dyDescent="0.35"/>
    <row r="132" ht="14.5" customHeight="1" x14ac:dyDescent="0.35"/>
    <row r="133" ht="14.5" customHeight="1" x14ac:dyDescent="0.35"/>
    <row r="134" ht="14.5" customHeight="1" x14ac:dyDescent="0.35"/>
    <row r="135" ht="14.5" customHeight="1" x14ac:dyDescent="0.35"/>
    <row r="136" ht="14.5" customHeight="1" x14ac:dyDescent="0.35"/>
    <row r="137" ht="14.5" customHeight="1" x14ac:dyDescent="0.35"/>
    <row r="138" ht="14.5" customHeight="1" x14ac:dyDescent="0.35"/>
    <row r="139" ht="14.5" customHeight="1" x14ac:dyDescent="0.35"/>
    <row r="140" ht="14.5" customHeight="1" x14ac:dyDescent="0.35"/>
    <row r="141" ht="14.5" customHeight="1" x14ac:dyDescent="0.35"/>
    <row r="142" ht="14.5" customHeight="1" x14ac:dyDescent="0.35"/>
    <row r="143" ht="14.5" customHeight="1" x14ac:dyDescent="0.35"/>
    <row r="144" ht="14.5" customHeight="1" x14ac:dyDescent="0.35"/>
    <row r="145" ht="14.5" customHeight="1" x14ac:dyDescent="0.35"/>
    <row r="146" ht="14.5" customHeight="1" x14ac:dyDescent="0.35"/>
    <row r="147" ht="14.5" customHeight="1" x14ac:dyDescent="0.35"/>
    <row r="148" ht="14.5" customHeight="1" x14ac:dyDescent="0.35"/>
    <row r="149" ht="14.5" customHeight="1" x14ac:dyDescent="0.35"/>
    <row r="150" ht="14.5" customHeight="1" x14ac:dyDescent="0.35"/>
    <row r="151" ht="14.5" customHeight="1" x14ac:dyDescent="0.35"/>
    <row r="152" ht="14.5" customHeight="1" x14ac:dyDescent="0.35"/>
    <row r="153" ht="14.5" customHeight="1" x14ac:dyDescent="0.35"/>
    <row r="154" ht="14.5" customHeight="1" x14ac:dyDescent="0.35"/>
    <row r="155" ht="14.5" customHeight="1" x14ac:dyDescent="0.35"/>
    <row r="156" ht="14.5" customHeight="1" x14ac:dyDescent="0.35"/>
    <row r="157" ht="14.5" customHeight="1" x14ac:dyDescent="0.35"/>
    <row r="158" ht="14.5" customHeight="1" x14ac:dyDescent="0.35"/>
    <row r="159" ht="14.5" customHeight="1" x14ac:dyDescent="0.35"/>
    <row r="160" ht="14.5" customHeight="1" x14ac:dyDescent="0.35"/>
    <row r="161" ht="14.5" customHeight="1" x14ac:dyDescent="0.35"/>
    <row r="162" ht="14.5" customHeight="1" x14ac:dyDescent="0.35"/>
    <row r="163" ht="14.5" customHeight="1" x14ac:dyDescent="0.35"/>
    <row r="164" ht="14.5" customHeight="1" x14ac:dyDescent="0.35"/>
    <row r="165" ht="14.5" customHeight="1" x14ac:dyDescent="0.35"/>
    <row r="166" ht="14.5" customHeight="1" x14ac:dyDescent="0.35"/>
    <row r="167" ht="14.5" customHeight="1" x14ac:dyDescent="0.35"/>
    <row r="168" ht="14.5" customHeight="1" x14ac:dyDescent="0.35"/>
    <row r="169" ht="14.5" customHeight="1" x14ac:dyDescent="0.35"/>
    <row r="170" ht="14.5" customHeight="1" x14ac:dyDescent="0.35"/>
    <row r="171" ht="14.5" customHeight="1" x14ac:dyDescent="0.35"/>
    <row r="172" ht="14.5" customHeight="1" x14ac:dyDescent="0.35"/>
    <row r="173" ht="14.5" customHeight="1" x14ac:dyDescent="0.35"/>
    <row r="174" ht="14.5" customHeight="1" x14ac:dyDescent="0.35"/>
    <row r="175" ht="14.5" customHeight="1" x14ac:dyDescent="0.35"/>
    <row r="176"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row r="209" ht="14.5" customHeight="1" x14ac:dyDescent="0.35"/>
    <row r="210" ht="14.5" customHeight="1" x14ac:dyDescent="0.35"/>
    <row r="211" ht="14.5" customHeight="1" x14ac:dyDescent="0.35"/>
    <row r="212" ht="14.5" customHeight="1" x14ac:dyDescent="0.35"/>
    <row r="213" ht="14.5" customHeight="1" x14ac:dyDescent="0.35"/>
    <row r="214" ht="14.5" customHeight="1" x14ac:dyDescent="0.35"/>
    <row r="215" ht="14.5" customHeight="1" x14ac:dyDescent="0.35"/>
    <row r="216" ht="14.5" customHeight="1" x14ac:dyDescent="0.35"/>
    <row r="217" ht="14.5" customHeight="1" x14ac:dyDescent="0.35"/>
    <row r="218" ht="14.5" customHeight="1" x14ac:dyDescent="0.35"/>
    <row r="219" ht="14.5" customHeight="1" x14ac:dyDescent="0.35"/>
    <row r="220" ht="14.5" customHeight="1" x14ac:dyDescent="0.35"/>
    <row r="221" ht="14.5" customHeight="1" x14ac:dyDescent="0.35"/>
    <row r="222" ht="14.5" customHeight="1" x14ac:dyDescent="0.35"/>
    <row r="223" ht="14.5" customHeight="1" x14ac:dyDescent="0.35"/>
    <row r="224" ht="14.5" customHeight="1" x14ac:dyDescent="0.35"/>
    <row r="225" ht="14.5" customHeight="1" x14ac:dyDescent="0.35"/>
    <row r="226" ht="14.5" customHeight="1" x14ac:dyDescent="0.35"/>
    <row r="227" ht="14.5" customHeight="1" x14ac:dyDescent="0.35"/>
    <row r="228" ht="14.5" customHeight="1" x14ac:dyDescent="0.35"/>
    <row r="229" ht="14.5" customHeight="1" x14ac:dyDescent="0.35"/>
    <row r="230" ht="14.5" customHeight="1" x14ac:dyDescent="0.35"/>
    <row r="231" ht="14.5" customHeight="1" x14ac:dyDescent="0.35"/>
    <row r="232" ht="14.5" customHeight="1" x14ac:dyDescent="0.35"/>
    <row r="233" ht="14.5" customHeight="1" x14ac:dyDescent="0.35"/>
    <row r="234" ht="14.5" customHeight="1" x14ac:dyDescent="0.35"/>
    <row r="235" ht="14.5" customHeight="1" x14ac:dyDescent="0.35"/>
    <row r="236" ht="14.5" customHeight="1" x14ac:dyDescent="0.35"/>
    <row r="237" ht="14.5" customHeight="1" x14ac:dyDescent="0.35"/>
    <row r="238" ht="14.5" customHeight="1" x14ac:dyDescent="0.35"/>
    <row r="239" ht="14.5" customHeight="1" x14ac:dyDescent="0.35"/>
    <row r="240" ht="14.5" customHeight="1" x14ac:dyDescent="0.35"/>
    <row r="241" ht="14.5" customHeight="1" x14ac:dyDescent="0.35"/>
    <row r="242" ht="14.5" customHeight="1" x14ac:dyDescent="0.35"/>
    <row r="243" ht="14.5" customHeight="1" x14ac:dyDescent="0.35"/>
    <row r="244" ht="14.5" customHeight="1" x14ac:dyDescent="0.35"/>
    <row r="245" ht="14.5" customHeight="1" x14ac:dyDescent="0.35"/>
    <row r="246" ht="14.5" customHeight="1" x14ac:dyDescent="0.35"/>
    <row r="247" ht="14.5" customHeight="1" x14ac:dyDescent="0.35"/>
    <row r="248" ht="14.5" customHeight="1" x14ac:dyDescent="0.35"/>
    <row r="249" ht="14.5" customHeight="1" x14ac:dyDescent="0.35"/>
    <row r="250" ht="14.5" customHeight="1" x14ac:dyDescent="0.35"/>
    <row r="251" ht="14.5" customHeight="1" x14ac:dyDescent="0.35"/>
    <row r="252" ht="14.5" customHeight="1" x14ac:dyDescent="0.35"/>
    <row r="253" ht="14.5" customHeight="1" x14ac:dyDescent="0.35"/>
    <row r="254" ht="14.5" customHeight="1" x14ac:dyDescent="0.35"/>
    <row r="255" ht="14.5" customHeight="1" x14ac:dyDescent="0.35"/>
    <row r="256" ht="14.5" customHeight="1" x14ac:dyDescent="0.35"/>
    <row r="257" ht="14.5" customHeight="1" x14ac:dyDescent="0.35"/>
    <row r="258" ht="14.5" customHeight="1" x14ac:dyDescent="0.35"/>
    <row r="259" ht="14.5" customHeight="1" x14ac:dyDescent="0.35"/>
    <row r="260" ht="14.5" customHeight="1" x14ac:dyDescent="0.35"/>
    <row r="261" ht="14.5" customHeight="1" x14ac:dyDescent="0.35"/>
    <row r="262" ht="14.5" customHeight="1" x14ac:dyDescent="0.35"/>
    <row r="263" ht="14.5" customHeight="1" x14ac:dyDescent="0.35"/>
    <row r="264" ht="14.5" customHeight="1" x14ac:dyDescent="0.35"/>
    <row r="265" ht="14.5" customHeight="1" x14ac:dyDescent="0.35"/>
    <row r="266" ht="14.5" customHeight="1" x14ac:dyDescent="0.35"/>
    <row r="267" ht="14.5" customHeight="1" x14ac:dyDescent="0.35"/>
    <row r="268" ht="14.5" customHeight="1" x14ac:dyDescent="0.35"/>
    <row r="269" ht="14.5" customHeight="1" x14ac:dyDescent="0.35"/>
    <row r="270" ht="14.5" customHeight="1" x14ac:dyDescent="0.35"/>
    <row r="271" ht="14.5" customHeight="1" x14ac:dyDescent="0.35"/>
    <row r="272" ht="14.5" customHeight="1" x14ac:dyDescent="0.35"/>
    <row r="273" ht="14.5" customHeight="1" x14ac:dyDescent="0.35"/>
    <row r="274" ht="14.5" customHeight="1" x14ac:dyDescent="0.35"/>
    <row r="275" ht="14.5" customHeight="1" x14ac:dyDescent="0.35"/>
  </sheetData>
  <sheetProtection algorithmName="SHA-512" hashValue="NZdNdJ2g0aK/uW6Wfkl5QXbcfYmEObzkT2OqHu3jfXaSzAzQo27le4BMNtZyUgA/r+uSQTOpmJVNi8X9jTwq4g==" saltValue="rwL/P3PtR/sAHb+ZaQ4Log==" spinCount="100000" sheet="1" objects="1" scenarios="1" autoFilter="0"/>
  <sortState xmlns:xlrd2="http://schemas.microsoft.com/office/spreadsheetml/2017/richdata2" ref="D12:O44">
    <sortCondition ref="F12:F44"/>
  </sortState>
  <mergeCells count="4">
    <mergeCell ref="B1:O1"/>
    <mergeCell ref="B3:M3"/>
    <mergeCell ref="B5:D5"/>
    <mergeCell ref="B6:D6"/>
  </mergeCells>
  <conditionalFormatting sqref="E5">
    <cfRule type="cellIs" dxfId="30" priority="30" operator="equal">
      <formula>1</formula>
    </cfRule>
  </conditionalFormatting>
  <conditionalFormatting sqref="G11:G47">
    <cfRule type="containsText" dxfId="29" priority="5" operator="containsText" text="N/A">
      <formula>NOT(ISERROR(SEARCH("N/A",G11)))</formula>
    </cfRule>
    <cfRule type="containsText" dxfId="28" priority="41" operator="containsText" text="NO">
      <formula>NOT(ISERROR(SEARCH("NO",G11)))</formula>
    </cfRule>
    <cfRule type="containsText" dxfId="27" priority="42" operator="containsText" text="PARTIAL">
      <formula>NOT(ISERROR(SEARCH("PARTIAL",G11)))</formula>
    </cfRule>
    <cfRule type="containsText" dxfId="26" priority="43" operator="containsText" text="YES">
      <formula>NOT(ISERROR(SEARCH("YES",G11)))</formula>
    </cfRule>
  </conditionalFormatting>
  <conditionalFormatting sqref="H11:L47">
    <cfRule type="expression" dxfId="25" priority="7">
      <formula>$G11="YES"</formula>
    </cfRule>
  </conditionalFormatting>
  <conditionalFormatting sqref="H11:N47">
    <cfRule type="expression" dxfId="24" priority="6">
      <formula>$G11="N/A"</formula>
    </cfRule>
  </conditionalFormatting>
  <pageMargins left="0.7" right="0.7" top="0.75" bottom="0.75" header="0.3" footer="0.3"/>
  <pageSetup paperSize="8" scale="58"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F045DD6-9416-453F-9C13-EFB1B5480725}">
          <x14:formula1>
            <xm:f>SheetData!$A$21:$A$24</xm:f>
          </x14:formula1>
          <xm:sqref>G11:G47</xm:sqref>
        </x14:dataValidation>
        <x14:dataValidation type="list" allowBlank="1" showInputMessage="1" showErrorMessage="1" xr:uid="{F0A553ED-0C93-43EE-BE3E-723982E88EEA}">
          <x14:formula1>
            <xm:f>SheetData!$A$26:$A$27</xm:f>
          </x14:formula1>
          <xm:sqref>I11:I47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08E0-996B-42AC-A155-981FD97CE12F}">
  <sheetPr>
    <tabColor theme="9"/>
    <pageSetUpPr fitToPage="1"/>
  </sheetPr>
  <dimension ref="A1:O121"/>
  <sheetViews>
    <sheetView showGridLines="0" showWhiteSpace="0" zoomScale="90" zoomScaleNormal="90" zoomScalePageLayoutView="80" workbookViewId="0"/>
  </sheetViews>
  <sheetFormatPr defaultRowHeight="14.5" x14ac:dyDescent="0.35"/>
  <cols>
    <col min="1" max="1" width="4.07421875" customWidth="1"/>
    <col min="2" max="2" width="15.53515625" style="9" customWidth="1"/>
    <col min="3" max="3" width="8.23046875" style="7" customWidth="1"/>
    <col min="4" max="4" width="17.4609375" customWidth="1"/>
    <col min="5" max="5" width="63.23046875" customWidth="1"/>
    <col min="6" max="6" width="22.84375" style="1" customWidth="1"/>
    <col min="7" max="7" width="15.3828125" style="1" customWidth="1"/>
    <col min="8" max="8" width="38.53515625" style="9" customWidth="1"/>
    <col min="9" max="9" width="22.3046875" style="9" customWidth="1"/>
    <col min="10" max="10" width="19.3046875" style="1" customWidth="1"/>
    <col min="11" max="12" width="15.53515625" style="1" customWidth="1"/>
    <col min="13" max="13" width="32.53515625" style="1" customWidth="1"/>
    <col min="14" max="14" width="15.07421875" style="1" customWidth="1"/>
    <col min="15" max="15" width="34" style="1" customWidth="1"/>
  </cols>
  <sheetData>
    <row r="1" spans="2:15" s="14" customFormat="1" ht="42.65" customHeight="1" thickBot="1" x14ac:dyDescent="0.4">
      <c r="B1" s="168" t="s">
        <v>159</v>
      </c>
      <c r="C1" s="168"/>
      <c r="D1" s="168"/>
      <c r="E1" s="168"/>
      <c r="F1" s="168"/>
      <c r="G1" s="168"/>
      <c r="H1" s="168"/>
      <c r="I1" s="168"/>
      <c r="J1" s="168"/>
      <c r="K1" s="168"/>
      <c r="L1" s="168"/>
      <c r="M1" s="168"/>
      <c r="N1" s="168"/>
      <c r="O1" s="168"/>
    </row>
    <row r="2" spans="2:15" s="3" customFormat="1" ht="8.25" customHeight="1" thickTop="1" x14ac:dyDescent="0.55000000000000004">
      <c r="B2" s="38"/>
      <c r="C2" s="38"/>
      <c r="D2" s="38"/>
      <c r="E2" s="38"/>
      <c r="F2" s="39"/>
      <c r="G2" s="39"/>
      <c r="H2" s="40"/>
      <c r="I2" s="40"/>
      <c r="J2" s="39"/>
      <c r="K2" s="41"/>
      <c r="L2" s="39"/>
      <c r="M2" s="41"/>
      <c r="N2" s="41"/>
      <c r="O2" s="41"/>
    </row>
    <row r="3" spans="2:15" s="3" customFormat="1" ht="117" customHeight="1" x14ac:dyDescent="0.35">
      <c r="B3" s="150" t="s">
        <v>192</v>
      </c>
      <c r="C3" s="150"/>
      <c r="D3" s="150"/>
      <c r="E3" s="150"/>
      <c r="F3" s="150"/>
      <c r="G3" s="150"/>
      <c r="H3" s="150"/>
      <c r="I3" s="150"/>
      <c r="J3" s="150"/>
      <c r="K3" s="150"/>
      <c r="L3" s="150"/>
      <c r="M3" s="150"/>
      <c r="N3" s="42"/>
      <c r="O3" s="41"/>
    </row>
    <row r="4" spans="2:15" s="3" customFormat="1" ht="13.15" customHeight="1" x14ac:dyDescent="0.35">
      <c r="B4" s="28"/>
      <c r="C4" s="28"/>
      <c r="D4" s="28"/>
      <c r="E4" s="28"/>
      <c r="F4" s="28"/>
      <c r="G4" s="28"/>
      <c r="H4" s="28"/>
      <c r="I4" s="28"/>
      <c r="J4" s="28"/>
      <c r="K4" s="42"/>
      <c r="L4" s="28"/>
      <c r="M4" s="42"/>
      <c r="N4" s="42"/>
      <c r="O4" s="41"/>
    </row>
    <row r="5" spans="2:15" s="3" customFormat="1" ht="37.15" customHeight="1" x14ac:dyDescent="0.35">
      <c r="B5" s="167" t="s">
        <v>164</v>
      </c>
      <c r="C5" s="167"/>
      <c r="D5" s="167"/>
      <c r="E5" s="43">
        <f>COUNTIFS($F$11:$F$46,"Minimum",$G$11:$G$46,"Yes")/COUNTIFS($F$11:$F$46,"Minimum",$G$11:$G$46, "&lt;&gt;N/A")</f>
        <v>0</v>
      </c>
      <c r="F5" s="44"/>
      <c r="G5" s="45"/>
      <c r="H5" s="45"/>
      <c r="I5" s="45"/>
      <c r="J5" s="45"/>
      <c r="K5" s="46"/>
      <c r="L5" s="45"/>
      <c r="M5" s="46"/>
      <c r="N5" s="46"/>
      <c r="O5" s="47"/>
    </row>
    <row r="6" spans="2:15" s="3" customFormat="1" ht="37.15" customHeight="1" x14ac:dyDescent="0.35">
      <c r="B6" s="167" t="s">
        <v>165</v>
      </c>
      <c r="C6" s="167"/>
      <c r="D6" s="167"/>
      <c r="E6" s="43">
        <f>COUNTIFS($F$11:$F$46,"Additional",$G$11:$G$46,"Yes")/COUNTIFS($F$11:$F$46,"Additional",$G$11:$G$46, "&lt;&gt;N/A")</f>
        <v>0</v>
      </c>
      <c r="F6" s="44"/>
      <c r="G6" s="45"/>
      <c r="H6" s="45"/>
      <c r="I6" s="45"/>
      <c r="J6" s="45"/>
      <c r="K6" s="46"/>
      <c r="L6" s="45"/>
      <c r="M6" s="46"/>
      <c r="N6" s="46"/>
      <c r="O6" s="47"/>
    </row>
    <row r="7" spans="2:15" x14ac:dyDescent="0.35">
      <c r="B7" s="67"/>
      <c r="C7" s="67"/>
      <c r="D7" s="68"/>
      <c r="E7" s="68"/>
      <c r="F7" s="69"/>
      <c r="G7" s="69"/>
      <c r="H7" s="70"/>
      <c r="I7" s="70"/>
      <c r="J7" s="69"/>
      <c r="K7" s="69"/>
      <c r="L7" s="69"/>
      <c r="M7" s="69"/>
      <c r="N7" s="69"/>
      <c r="O7" s="69"/>
    </row>
    <row r="8" spans="2:15" ht="18" x14ac:dyDescent="0.4">
      <c r="B8" s="50" t="s">
        <v>32</v>
      </c>
      <c r="C8" s="51"/>
      <c r="D8" s="51" t="s">
        <v>33</v>
      </c>
      <c r="E8" s="51"/>
      <c r="F8" s="51"/>
      <c r="G8" s="70"/>
      <c r="H8" s="69"/>
      <c r="I8" s="69"/>
      <c r="J8" s="69"/>
      <c r="K8" s="69"/>
      <c r="L8" s="69"/>
      <c r="M8" s="69"/>
      <c r="N8" s="69"/>
      <c r="O8" s="69"/>
    </row>
    <row r="9" spans="2:15" ht="15" thickBot="1" x14ac:dyDescent="0.4">
      <c r="B9" s="67"/>
      <c r="C9" s="68"/>
      <c r="D9" s="68"/>
      <c r="E9" s="69"/>
      <c r="F9" s="69"/>
      <c r="G9" s="70"/>
      <c r="H9" s="69"/>
      <c r="I9" s="69"/>
      <c r="J9" s="69"/>
      <c r="K9" s="69"/>
      <c r="L9" s="69"/>
      <c r="M9" s="69"/>
      <c r="N9" s="69"/>
      <c r="O9" s="69"/>
    </row>
    <row r="10" spans="2:15" s="8" customFormat="1" ht="39" customHeight="1" thickBot="1" x14ac:dyDescent="0.4">
      <c r="B10" s="53" t="s">
        <v>106</v>
      </c>
      <c r="C10" s="54"/>
      <c r="D10" s="108" t="s">
        <v>35</v>
      </c>
      <c r="E10" s="109" t="s">
        <v>36</v>
      </c>
      <c r="F10" s="110" t="s">
        <v>37</v>
      </c>
      <c r="G10" s="110" t="s">
        <v>38</v>
      </c>
      <c r="H10" s="110" t="s">
        <v>154</v>
      </c>
      <c r="I10" s="110" t="s">
        <v>214</v>
      </c>
      <c r="J10" s="110" t="s">
        <v>15</v>
      </c>
      <c r="K10" s="110" t="s">
        <v>39</v>
      </c>
      <c r="L10" s="110" t="s">
        <v>40</v>
      </c>
      <c r="M10" s="110" t="s">
        <v>41</v>
      </c>
      <c r="N10" s="110" t="s">
        <v>42</v>
      </c>
      <c r="O10" s="111" t="s">
        <v>166</v>
      </c>
    </row>
    <row r="11" spans="2:15" s="6" customFormat="1" ht="39" customHeight="1" thickBot="1" x14ac:dyDescent="0.4">
      <c r="B11" s="103" t="str" cm="1">
        <f t="array" ref="B11">_xlfn._xlws.FILTER('2a N loss risk'!$C$6:$C$105,'2a N loss risk'!$O$6:$O$105=2,"")</f>
        <v/>
      </c>
      <c r="C11" s="21"/>
      <c r="D11" s="118">
        <v>1.5</v>
      </c>
      <c r="E11" s="58" t="s">
        <v>43</v>
      </c>
      <c r="F11" s="58" t="s">
        <v>44</v>
      </c>
      <c r="G11" s="64"/>
      <c r="H11" s="65"/>
      <c r="I11" s="65"/>
      <c r="J11" s="66"/>
      <c r="K11" s="66"/>
      <c r="L11" s="66"/>
      <c r="M11" s="65"/>
      <c r="N11" s="66"/>
      <c r="O11" s="107"/>
    </row>
    <row r="12" spans="2:15" s="6" customFormat="1" ht="39" customHeight="1" thickBot="1" x14ac:dyDescent="0.4">
      <c r="B12" s="103"/>
      <c r="C12" s="21"/>
      <c r="D12" s="118">
        <v>1.5</v>
      </c>
      <c r="E12" s="58" t="s">
        <v>137</v>
      </c>
      <c r="F12" s="58" t="s">
        <v>44</v>
      </c>
      <c r="G12" s="64"/>
      <c r="H12" s="65"/>
      <c r="I12" s="65"/>
      <c r="J12" s="66"/>
      <c r="K12" s="66"/>
      <c r="L12" s="66"/>
      <c r="M12" s="65"/>
      <c r="N12" s="66"/>
      <c r="O12" s="107"/>
    </row>
    <row r="13" spans="2:15" s="6" customFormat="1" ht="39" customHeight="1" thickBot="1" x14ac:dyDescent="0.4">
      <c r="B13" s="103"/>
      <c r="C13" s="21"/>
      <c r="D13" s="118" t="s">
        <v>46</v>
      </c>
      <c r="E13" s="58" t="s">
        <v>47</v>
      </c>
      <c r="F13" s="58" t="s">
        <v>44</v>
      </c>
      <c r="G13" s="64"/>
      <c r="H13" s="65"/>
      <c r="I13" s="65"/>
      <c r="J13" s="66"/>
      <c r="K13" s="66"/>
      <c r="L13" s="66"/>
      <c r="M13" s="65"/>
      <c r="N13" s="66"/>
      <c r="O13" s="107"/>
    </row>
    <row r="14" spans="2:15" s="6" customFormat="1" ht="39" customHeight="1" thickBot="1" x14ac:dyDescent="0.4">
      <c r="B14" s="103"/>
      <c r="C14" s="21"/>
      <c r="D14" s="118" t="s">
        <v>48</v>
      </c>
      <c r="E14" s="58" t="s">
        <v>49</v>
      </c>
      <c r="F14" s="58" t="s">
        <v>44</v>
      </c>
      <c r="G14" s="64"/>
      <c r="H14" s="65"/>
      <c r="I14" s="65"/>
      <c r="J14" s="66"/>
      <c r="K14" s="66"/>
      <c r="L14" s="66"/>
      <c r="M14" s="65"/>
      <c r="N14" s="66"/>
      <c r="O14" s="107"/>
    </row>
    <row r="15" spans="2:15" s="6" customFormat="1" ht="39" customHeight="1" thickBot="1" x14ac:dyDescent="0.4">
      <c r="B15" s="103"/>
      <c r="C15" s="21"/>
      <c r="D15" s="118" t="s">
        <v>50</v>
      </c>
      <c r="E15" s="58" t="s">
        <v>51</v>
      </c>
      <c r="F15" s="58" t="s">
        <v>44</v>
      </c>
      <c r="G15" s="64"/>
      <c r="H15" s="65"/>
      <c r="I15" s="65"/>
      <c r="J15" s="66"/>
      <c r="K15" s="66"/>
      <c r="L15" s="66"/>
      <c r="M15" s="65"/>
      <c r="N15" s="66"/>
      <c r="O15" s="107"/>
    </row>
    <row r="16" spans="2:15" s="6" customFormat="1" ht="39" customHeight="1" thickBot="1" x14ac:dyDescent="0.4">
      <c r="B16" s="103"/>
      <c r="C16" s="21"/>
      <c r="D16" s="118" t="s">
        <v>52</v>
      </c>
      <c r="E16" s="58" t="s">
        <v>53</v>
      </c>
      <c r="F16" s="58" t="s">
        <v>44</v>
      </c>
      <c r="G16" s="64"/>
      <c r="H16" s="65"/>
      <c r="I16" s="65"/>
      <c r="J16" s="66"/>
      <c r="K16" s="66"/>
      <c r="L16" s="66"/>
      <c r="M16" s="65"/>
      <c r="N16" s="66"/>
      <c r="O16" s="107"/>
    </row>
    <row r="17" spans="2:15" s="6" customFormat="1" ht="39" customHeight="1" thickBot="1" x14ac:dyDescent="0.4">
      <c r="B17" s="103"/>
      <c r="C17" s="21"/>
      <c r="D17" s="118" t="s">
        <v>109</v>
      </c>
      <c r="E17" s="58" t="s">
        <v>110</v>
      </c>
      <c r="F17" s="58" t="s">
        <v>44</v>
      </c>
      <c r="G17" s="64"/>
      <c r="H17" s="65"/>
      <c r="I17" s="65"/>
      <c r="J17" s="66"/>
      <c r="K17" s="66"/>
      <c r="L17" s="66"/>
      <c r="M17" s="65"/>
      <c r="N17" s="66"/>
      <c r="O17" s="107"/>
    </row>
    <row r="18" spans="2:15" s="6" customFormat="1" ht="39" customHeight="1" thickBot="1" x14ac:dyDescent="0.4">
      <c r="B18" s="103"/>
      <c r="C18" s="21"/>
      <c r="D18" s="118" t="s">
        <v>54</v>
      </c>
      <c r="E18" s="58" t="s">
        <v>55</v>
      </c>
      <c r="F18" s="58" t="s">
        <v>44</v>
      </c>
      <c r="G18" s="64"/>
      <c r="H18" s="65"/>
      <c r="I18" s="65"/>
      <c r="J18" s="66"/>
      <c r="K18" s="66"/>
      <c r="L18" s="66"/>
      <c r="M18" s="65"/>
      <c r="N18" s="66"/>
      <c r="O18" s="107"/>
    </row>
    <row r="19" spans="2:15" s="6" customFormat="1" ht="39" customHeight="1" thickBot="1" x14ac:dyDescent="0.4">
      <c r="B19" s="103"/>
      <c r="C19" s="21"/>
      <c r="D19" s="118" t="s">
        <v>193</v>
      </c>
      <c r="E19" s="58" t="s">
        <v>71</v>
      </c>
      <c r="F19" s="58" t="s">
        <v>44</v>
      </c>
      <c r="G19" s="64"/>
      <c r="H19" s="65"/>
      <c r="I19" s="65"/>
      <c r="J19" s="66"/>
      <c r="K19" s="66"/>
      <c r="L19" s="66"/>
      <c r="M19" s="65"/>
      <c r="N19" s="66"/>
      <c r="O19" s="107"/>
    </row>
    <row r="20" spans="2:15" s="6" customFormat="1" ht="39" customHeight="1" thickBot="1" x14ac:dyDescent="0.4">
      <c r="B20" s="103"/>
      <c r="C20" s="21"/>
      <c r="D20" s="119" t="s">
        <v>70</v>
      </c>
      <c r="E20" s="58" t="s">
        <v>167</v>
      </c>
      <c r="F20" s="58" t="s">
        <v>44</v>
      </c>
      <c r="G20" s="64"/>
      <c r="H20" s="65"/>
      <c r="I20" s="65"/>
      <c r="J20" s="66"/>
      <c r="K20" s="66"/>
      <c r="L20" s="66"/>
      <c r="M20" s="65"/>
      <c r="N20" s="66"/>
      <c r="O20" s="107"/>
    </row>
    <row r="21" spans="2:15" s="6" customFormat="1" ht="39" customHeight="1" thickBot="1" x14ac:dyDescent="0.4">
      <c r="B21" s="103"/>
      <c r="C21" s="21"/>
      <c r="D21" s="118" t="s">
        <v>138</v>
      </c>
      <c r="E21" s="58" t="s">
        <v>168</v>
      </c>
      <c r="F21" s="58" t="s">
        <v>44</v>
      </c>
      <c r="G21" s="64"/>
      <c r="H21" s="65"/>
      <c r="I21" s="65"/>
      <c r="J21" s="66"/>
      <c r="K21" s="66"/>
      <c r="L21" s="66"/>
      <c r="M21" s="65"/>
      <c r="N21" s="66"/>
      <c r="O21" s="107"/>
    </row>
    <row r="22" spans="2:15" s="6" customFormat="1" ht="39" customHeight="1" thickBot="1" x14ac:dyDescent="0.4">
      <c r="B22" s="103"/>
      <c r="C22" s="21"/>
      <c r="D22" s="118" t="s">
        <v>78</v>
      </c>
      <c r="E22" s="58" t="s">
        <v>79</v>
      </c>
      <c r="F22" s="58" t="s">
        <v>44</v>
      </c>
      <c r="G22" s="64"/>
      <c r="H22" s="65"/>
      <c r="I22" s="65"/>
      <c r="J22" s="66"/>
      <c r="K22" s="66"/>
      <c r="L22" s="66"/>
      <c r="M22" s="65"/>
      <c r="N22" s="66"/>
      <c r="O22" s="107"/>
    </row>
    <row r="23" spans="2:15" s="6" customFormat="1" ht="39" customHeight="1" thickBot="1" x14ac:dyDescent="0.4">
      <c r="B23" s="103"/>
      <c r="C23" s="21"/>
      <c r="D23" s="118" t="s">
        <v>57</v>
      </c>
      <c r="E23" s="58" t="s">
        <v>58</v>
      </c>
      <c r="F23" s="58" t="s">
        <v>44</v>
      </c>
      <c r="G23" s="64"/>
      <c r="H23" s="65"/>
      <c r="I23" s="65"/>
      <c r="J23" s="66"/>
      <c r="K23" s="66"/>
      <c r="L23" s="66"/>
      <c r="M23" s="65"/>
      <c r="N23" s="66"/>
      <c r="O23" s="107"/>
    </row>
    <row r="24" spans="2:15" s="6" customFormat="1" ht="39" customHeight="1" thickBot="1" x14ac:dyDescent="0.4">
      <c r="B24" s="103"/>
      <c r="C24" s="21"/>
      <c r="D24" s="118" t="s">
        <v>88</v>
      </c>
      <c r="E24" s="58" t="s">
        <v>89</v>
      </c>
      <c r="F24" s="58" t="s">
        <v>44</v>
      </c>
      <c r="G24" s="64"/>
      <c r="H24" s="65"/>
      <c r="I24" s="65"/>
      <c r="J24" s="66"/>
      <c r="K24" s="66"/>
      <c r="L24" s="66"/>
      <c r="M24" s="65"/>
      <c r="N24" s="66"/>
      <c r="O24" s="107"/>
    </row>
    <row r="25" spans="2:15" s="6" customFormat="1" ht="39" customHeight="1" thickBot="1" x14ac:dyDescent="0.4">
      <c r="B25" s="103"/>
      <c r="C25" s="21"/>
      <c r="D25" s="118" t="s">
        <v>59</v>
      </c>
      <c r="E25" s="58" t="s">
        <v>60</v>
      </c>
      <c r="F25" s="58" t="s">
        <v>44</v>
      </c>
      <c r="G25" s="64"/>
      <c r="H25" s="65"/>
      <c r="I25" s="65"/>
      <c r="J25" s="66"/>
      <c r="K25" s="66"/>
      <c r="L25" s="66"/>
      <c r="M25" s="65"/>
      <c r="N25" s="66"/>
      <c r="O25" s="107"/>
    </row>
    <row r="26" spans="2:15" s="6" customFormat="1" ht="39" customHeight="1" thickBot="1" x14ac:dyDescent="0.4">
      <c r="B26" s="103"/>
      <c r="C26" s="21"/>
      <c r="D26" s="118" t="s">
        <v>98</v>
      </c>
      <c r="E26" s="58" t="s">
        <v>99</v>
      </c>
      <c r="F26" s="58" t="s">
        <v>44</v>
      </c>
      <c r="G26" s="64"/>
      <c r="H26" s="65"/>
      <c r="I26" s="65"/>
      <c r="J26" s="66"/>
      <c r="K26" s="66"/>
      <c r="L26" s="66"/>
      <c r="M26" s="65"/>
      <c r="N26" s="66"/>
      <c r="O26" s="107"/>
    </row>
    <row r="27" spans="2:15" s="6" customFormat="1" ht="39" customHeight="1" thickBot="1" x14ac:dyDescent="0.4">
      <c r="B27" s="103"/>
      <c r="C27" s="21"/>
      <c r="D27" s="118" t="s">
        <v>82</v>
      </c>
      <c r="E27" s="58" t="s">
        <v>83</v>
      </c>
      <c r="F27" s="58" t="s">
        <v>44</v>
      </c>
      <c r="G27" s="64"/>
      <c r="H27" s="65"/>
      <c r="I27" s="65"/>
      <c r="J27" s="66"/>
      <c r="K27" s="66"/>
      <c r="L27" s="66"/>
      <c r="M27" s="65"/>
      <c r="N27" s="66"/>
      <c r="O27" s="107"/>
    </row>
    <row r="28" spans="2:15" s="6" customFormat="1" ht="39" customHeight="1" thickBot="1" x14ac:dyDescent="0.4">
      <c r="B28" s="103"/>
      <c r="C28" s="21"/>
      <c r="D28" s="118" t="s">
        <v>100</v>
      </c>
      <c r="E28" s="58" t="s">
        <v>101</v>
      </c>
      <c r="F28" s="58" t="s">
        <v>44</v>
      </c>
      <c r="G28" s="64"/>
      <c r="H28" s="65"/>
      <c r="I28" s="65"/>
      <c r="J28" s="66"/>
      <c r="K28" s="66"/>
      <c r="L28" s="66"/>
      <c r="M28" s="65"/>
      <c r="N28" s="66"/>
      <c r="O28" s="107"/>
    </row>
    <row r="29" spans="2:15" s="6" customFormat="1" ht="39" customHeight="1" thickBot="1" x14ac:dyDescent="0.4">
      <c r="B29" s="103"/>
      <c r="C29" s="21"/>
      <c r="D29" s="118" t="s">
        <v>56</v>
      </c>
      <c r="E29" s="58" t="s">
        <v>169</v>
      </c>
      <c r="F29" s="58" t="s">
        <v>44</v>
      </c>
      <c r="G29" s="64"/>
      <c r="H29" s="65"/>
      <c r="I29" s="65"/>
      <c r="J29" s="66"/>
      <c r="K29" s="66"/>
      <c r="L29" s="66"/>
      <c r="M29" s="65"/>
      <c r="N29" s="66"/>
      <c r="O29" s="107"/>
    </row>
    <row r="30" spans="2:15" s="6" customFormat="1" ht="39" customHeight="1" thickBot="1" x14ac:dyDescent="0.4">
      <c r="B30" s="103"/>
      <c r="C30" s="21"/>
      <c r="D30" s="106" t="s">
        <v>56</v>
      </c>
      <c r="E30" s="60" t="s">
        <v>170</v>
      </c>
      <c r="F30" s="60" t="s">
        <v>63</v>
      </c>
      <c r="G30" s="64"/>
      <c r="H30" s="65"/>
      <c r="I30" s="65"/>
      <c r="J30" s="66"/>
      <c r="K30" s="66"/>
      <c r="L30" s="66"/>
      <c r="M30" s="65"/>
      <c r="N30" s="66"/>
      <c r="O30" s="107"/>
    </row>
    <row r="31" spans="2:15" s="6" customFormat="1" ht="39" customHeight="1" thickBot="1" x14ac:dyDescent="0.4">
      <c r="B31" s="103"/>
      <c r="C31" s="21"/>
      <c r="D31" s="106" t="s">
        <v>74</v>
      </c>
      <c r="E31" s="60" t="s">
        <v>171</v>
      </c>
      <c r="F31" s="60" t="s">
        <v>63</v>
      </c>
      <c r="G31" s="64"/>
      <c r="H31" s="65"/>
      <c r="I31" s="65"/>
      <c r="J31" s="66"/>
      <c r="K31" s="66"/>
      <c r="L31" s="66"/>
      <c r="M31" s="65"/>
      <c r="N31" s="66"/>
      <c r="O31" s="107"/>
    </row>
    <row r="32" spans="2:15" s="6" customFormat="1" ht="39" customHeight="1" thickBot="1" x14ac:dyDescent="0.4">
      <c r="B32" s="103"/>
      <c r="C32" s="21"/>
      <c r="D32" s="106" t="s">
        <v>86</v>
      </c>
      <c r="E32" s="60" t="s">
        <v>87</v>
      </c>
      <c r="F32" s="60" t="s">
        <v>63</v>
      </c>
      <c r="G32" s="64"/>
      <c r="H32" s="65"/>
      <c r="I32" s="65"/>
      <c r="J32" s="66"/>
      <c r="K32" s="66"/>
      <c r="L32" s="66"/>
      <c r="M32" s="65"/>
      <c r="N32" s="66"/>
      <c r="O32" s="107"/>
    </row>
    <row r="33" spans="1:15" s="6" customFormat="1" ht="39" customHeight="1" thickBot="1" x14ac:dyDescent="0.4">
      <c r="B33" s="103"/>
      <c r="C33" s="21"/>
      <c r="D33" s="106" t="s">
        <v>64</v>
      </c>
      <c r="E33" s="60" t="s">
        <v>65</v>
      </c>
      <c r="F33" s="60" t="s">
        <v>63</v>
      </c>
      <c r="G33" s="64"/>
      <c r="H33" s="65"/>
      <c r="I33" s="65"/>
      <c r="J33" s="66"/>
      <c r="K33" s="66"/>
      <c r="L33" s="66"/>
      <c r="M33" s="65"/>
      <c r="N33" s="66"/>
      <c r="O33" s="107"/>
    </row>
    <row r="34" spans="1:15" s="6" customFormat="1" ht="39" customHeight="1" thickBot="1" x14ac:dyDescent="0.4">
      <c r="B34" s="103"/>
      <c r="C34" s="21"/>
      <c r="D34" s="106" t="s">
        <v>66</v>
      </c>
      <c r="E34" s="60" t="s">
        <v>67</v>
      </c>
      <c r="F34" s="60" t="s">
        <v>63</v>
      </c>
      <c r="G34" s="64"/>
      <c r="H34" s="65"/>
      <c r="I34" s="65"/>
      <c r="J34" s="66"/>
      <c r="K34" s="66"/>
      <c r="L34" s="66"/>
      <c r="M34" s="65"/>
      <c r="N34" s="66"/>
      <c r="O34" s="107"/>
    </row>
    <row r="35" spans="1:15" s="6" customFormat="1" ht="39" customHeight="1" thickBot="1" x14ac:dyDescent="0.4">
      <c r="B35" s="103"/>
      <c r="C35" s="21"/>
      <c r="D35" s="106" t="s">
        <v>68</v>
      </c>
      <c r="E35" s="60" t="s">
        <v>69</v>
      </c>
      <c r="F35" s="60" t="s">
        <v>63</v>
      </c>
      <c r="G35" s="64"/>
      <c r="H35" s="65"/>
      <c r="I35" s="65"/>
      <c r="J35" s="66"/>
      <c r="K35" s="66"/>
      <c r="L35" s="66"/>
      <c r="M35" s="65"/>
      <c r="N35" s="66"/>
      <c r="O35" s="107"/>
    </row>
    <row r="36" spans="1:15" s="6" customFormat="1" ht="39" customHeight="1" thickBot="1" x14ac:dyDescent="0.4">
      <c r="B36" s="103"/>
      <c r="C36" s="21"/>
      <c r="D36" s="106" t="s">
        <v>61</v>
      </c>
      <c r="E36" s="60" t="s">
        <v>62</v>
      </c>
      <c r="F36" s="60" t="s">
        <v>63</v>
      </c>
      <c r="G36" s="64"/>
      <c r="H36" s="65"/>
      <c r="I36" s="65"/>
      <c r="J36" s="66"/>
      <c r="K36" s="66"/>
      <c r="L36" s="66"/>
      <c r="M36" s="65"/>
      <c r="N36" s="66"/>
      <c r="O36" s="107"/>
    </row>
    <row r="37" spans="1:15" s="6" customFormat="1" ht="39" customHeight="1" thickBot="1" x14ac:dyDescent="0.4">
      <c r="B37" s="103"/>
      <c r="C37" s="21"/>
      <c r="D37" s="106" t="s">
        <v>72</v>
      </c>
      <c r="E37" s="60" t="s">
        <v>73</v>
      </c>
      <c r="F37" s="60" t="s">
        <v>63</v>
      </c>
      <c r="G37" s="64"/>
      <c r="H37" s="65"/>
      <c r="I37" s="65"/>
      <c r="J37" s="66"/>
      <c r="K37" s="66"/>
      <c r="L37" s="66"/>
      <c r="M37" s="65"/>
      <c r="N37" s="66"/>
      <c r="O37" s="107"/>
    </row>
    <row r="38" spans="1:15" s="6" customFormat="1" ht="39" customHeight="1" thickBot="1" x14ac:dyDescent="0.4">
      <c r="B38" s="103"/>
      <c r="C38" s="21"/>
      <c r="D38" s="106" t="s">
        <v>75</v>
      </c>
      <c r="E38" s="60" t="s">
        <v>139</v>
      </c>
      <c r="F38" s="60" t="s">
        <v>63</v>
      </c>
      <c r="G38" s="64"/>
      <c r="H38" s="65"/>
      <c r="I38" s="65"/>
      <c r="J38" s="66"/>
      <c r="K38" s="66"/>
      <c r="L38" s="66"/>
      <c r="M38" s="65"/>
      <c r="N38" s="66"/>
      <c r="O38" s="107"/>
    </row>
    <row r="39" spans="1:15" s="6" customFormat="1" ht="39" customHeight="1" thickBot="1" x14ac:dyDescent="0.4">
      <c r="B39" s="103"/>
      <c r="C39" s="21"/>
      <c r="D39" s="106" t="s">
        <v>76</v>
      </c>
      <c r="E39" s="60" t="s">
        <v>77</v>
      </c>
      <c r="F39" s="60" t="s">
        <v>63</v>
      </c>
      <c r="G39" s="64"/>
      <c r="H39" s="65"/>
      <c r="I39" s="65"/>
      <c r="J39" s="66"/>
      <c r="K39" s="66"/>
      <c r="L39" s="66"/>
      <c r="M39" s="65"/>
      <c r="N39" s="66"/>
      <c r="O39" s="107"/>
    </row>
    <row r="40" spans="1:15" s="6" customFormat="1" ht="39" customHeight="1" thickBot="1" x14ac:dyDescent="0.4">
      <c r="B40" s="103"/>
      <c r="C40" s="21"/>
      <c r="D40" s="106" t="s">
        <v>80</v>
      </c>
      <c r="E40" s="60" t="s">
        <v>81</v>
      </c>
      <c r="F40" s="60" t="s">
        <v>63</v>
      </c>
      <c r="G40" s="64"/>
      <c r="H40" s="65"/>
      <c r="I40" s="65"/>
      <c r="J40" s="66"/>
      <c r="K40" s="66"/>
      <c r="L40" s="66"/>
      <c r="M40" s="65"/>
      <c r="N40" s="66"/>
      <c r="O40" s="107"/>
    </row>
    <row r="41" spans="1:15" s="6" customFormat="1" ht="39" customHeight="1" thickBot="1" x14ac:dyDescent="0.4">
      <c r="B41" s="103"/>
      <c r="C41" s="21"/>
      <c r="D41" s="106" t="s">
        <v>84</v>
      </c>
      <c r="E41" s="60" t="s">
        <v>85</v>
      </c>
      <c r="F41" s="60" t="s">
        <v>63</v>
      </c>
      <c r="G41" s="64"/>
      <c r="H41" s="65"/>
      <c r="I41" s="65"/>
      <c r="J41" s="66"/>
      <c r="K41" s="66"/>
      <c r="L41" s="66"/>
      <c r="M41" s="65"/>
      <c r="N41" s="66"/>
      <c r="O41" s="107"/>
    </row>
    <row r="42" spans="1:15" s="6" customFormat="1" ht="39" customHeight="1" thickBot="1" x14ac:dyDescent="0.4">
      <c r="B42" s="103"/>
      <c r="C42" s="21"/>
      <c r="D42" s="106" t="s">
        <v>92</v>
      </c>
      <c r="E42" s="60" t="s">
        <v>93</v>
      </c>
      <c r="F42" s="60" t="s">
        <v>63</v>
      </c>
      <c r="G42" s="64"/>
      <c r="H42" s="65"/>
      <c r="I42" s="65"/>
      <c r="J42" s="66"/>
      <c r="K42" s="66"/>
      <c r="L42" s="66"/>
      <c r="M42" s="65"/>
      <c r="N42" s="66"/>
      <c r="O42" s="107"/>
    </row>
    <row r="43" spans="1:15" s="6" customFormat="1" ht="39" customHeight="1" thickBot="1" x14ac:dyDescent="0.4">
      <c r="B43" s="103"/>
      <c r="C43" s="21"/>
      <c r="D43" s="106" t="s">
        <v>94</v>
      </c>
      <c r="E43" s="60" t="s">
        <v>95</v>
      </c>
      <c r="F43" s="60" t="s">
        <v>63</v>
      </c>
      <c r="G43" s="64"/>
      <c r="H43" s="65"/>
      <c r="I43" s="65"/>
      <c r="J43" s="66"/>
      <c r="K43" s="66"/>
      <c r="L43" s="66"/>
      <c r="M43" s="65"/>
      <c r="N43" s="66"/>
      <c r="O43" s="107"/>
    </row>
    <row r="44" spans="1:15" s="6" customFormat="1" ht="39" customHeight="1" thickBot="1" x14ac:dyDescent="0.4">
      <c r="B44" s="103"/>
      <c r="C44" s="21"/>
      <c r="D44" s="106" t="s">
        <v>96</v>
      </c>
      <c r="E44" s="60" t="s">
        <v>97</v>
      </c>
      <c r="F44" s="60" t="s">
        <v>63</v>
      </c>
      <c r="G44" s="64"/>
      <c r="H44" s="65"/>
      <c r="I44" s="65"/>
      <c r="J44" s="66"/>
      <c r="K44" s="66"/>
      <c r="L44" s="66"/>
      <c r="M44" s="65"/>
      <c r="N44" s="66"/>
      <c r="O44" s="107"/>
    </row>
    <row r="45" spans="1:15" s="6" customFormat="1" ht="39" customHeight="1" thickBot="1" x14ac:dyDescent="0.4">
      <c r="B45" s="103"/>
      <c r="C45" s="21"/>
      <c r="D45" s="106" t="s">
        <v>102</v>
      </c>
      <c r="E45" s="60" t="s">
        <v>103</v>
      </c>
      <c r="F45" s="60" t="s">
        <v>63</v>
      </c>
      <c r="G45" s="64"/>
      <c r="H45" s="65"/>
      <c r="I45" s="65"/>
      <c r="J45" s="66"/>
      <c r="K45" s="66"/>
      <c r="L45" s="66"/>
      <c r="M45" s="65"/>
      <c r="N45" s="66"/>
      <c r="O45" s="107"/>
    </row>
    <row r="46" spans="1:15" s="6" customFormat="1" ht="39" customHeight="1" thickBot="1" x14ac:dyDescent="0.4">
      <c r="B46" s="103"/>
      <c r="C46" s="21"/>
      <c r="D46" s="106" t="s">
        <v>104</v>
      </c>
      <c r="E46" s="60" t="s">
        <v>105</v>
      </c>
      <c r="F46" s="60" t="s">
        <v>63</v>
      </c>
      <c r="G46" s="64"/>
      <c r="H46" s="65"/>
      <c r="I46" s="65"/>
      <c r="J46" s="66"/>
      <c r="K46" s="66"/>
      <c r="L46" s="66"/>
      <c r="M46" s="65"/>
      <c r="N46" s="66"/>
      <c r="O46" s="107"/>
    </row>
    <row r="47" spans="1:15" s="6" customFormat="1" ht="39" customHeight="1" thickBot="1" x14ac:dyDescent="0.4">
      <c r="B47" s="103"/>
      <c r="C47" s="62"/>
      <c r="D47" s="112" t="s">
        <v>90</v>
      </c>
      <c r="E47" s="113" t="s">
        <v>91</v>
      </c>
      <c r="F47" s="113" t="s">
        <v>63</v>
      </c>
      <c r="G47" s="64"/>
      <c r="H47" s="115"/>
      <c r="I47" s="115"/>
      <c r="J47" s="116"/>
      <c r="K47" s="116"/>
      <c r="L47" s="116"/>
      <c r="M47" s="115"/>
      <c r="N47" s="116"/>
      <c r="O47" s="117"/>
    </row>
    <row r="48" spans="1:15" ht="14.5" customHeight="1" thickBot="1" x14ac:dyDescent="0.4">
      <c r="A48" s="6"/>
      <c r="B48" s="103"/>
    </row>
    <row r="49" spans="1:2" ht="14.5" customHeight="1" thickBot="1" x14ac:dyDescent="0.4">
      <c r="A49" s="6"/>
      <c r="B49" s="103"/>
    </row>
    <row r="50" spans="1:2" ht="14.5" customHeight="1" thickBot="1" x14ac:dyDescent="0.4">
      <c r="A50" s="6"/>
      <c r="B50" s="103"/>
    </row>
    <row r="51" spans="1:2" ht="14.5" customHeight="1" thickBot="1" x14ac:dyDescent="0.4">
      <c r="A51" s="6"/>
      <c r="B51" s="103"/>
    </row>
    <row r="52" spans="1:2" ht="14.5" customHeight="1" thickBot="1" x14ac:dyDescent="0.4">
      <c r="A52" s="6"/>
      <c r="B52" s="103"/>
    </row>
    <row r="53" spans="1:2" ht="14.5" customHeight="1" thickBot="1" x14ac:dyDescent="0.4">
      <c r="A53" s="6"/>
      <c r="B53" s="103"/>
    </row>
    <row r="54" spans="1:2" ht="14.5" customHeight="1" thickBot="1" x14ac:dyDescent="0.4">
      <c r="A54" s="6"/>
      <c r="B54" s="103"/>
    </row>
    <row r="55" spans="1:2" ht="14.5" customHeight="1" thickBot="1" x14ac:dyDescent="0.4">
      <c r="A55" s="6"/>
      <c r="B55" s="103"/>
    </row>
    <row r="56" spans="1:2" ht="14.5" customHeight="1" thickBot="1" x14ac:dyDescent="0.4">
      <c r="A56" s="6"/>
      <c r="B56" s="103"/>
    </row>
    <row r="57" spans="1:2" ht="14.5" customHeight="1" thickBot="1" x14ac:dyDescent="0.4">
      <c r="A57" s="6"/>
      <c r="B57" s="103"/>
    </row>
    <row r="58" spans="1:2" ht="14.5" customHeight="1" thickBot="1" x14ac:dyDescent="0.4">
      <c r="A58" s="6"/>
      <c r="B58" s="103"/>
    </row>
    <row r="59" spans="1:2" ht="14.5" customHeight="1" thickBot="1" x14ac:dyDescent="0.4">
      <c r="A59" s="6"/>
      <c r="B59" s="103"/>
    </row>
    <row r="60" spans="1:2" ht="14.5" customHeight="1" thickBot="1" x14ac:dyDescent="0.4">
      <c r="A60" s="6"/>
      <c r="B60" s="103"/>
    </row>
    <row r="61" spans="1:2" ht="14.5" customHeight="1" thickBot="1" x14ac:dyDescent="0.4">
      <c r="A61" s="6"/>
      <c r="B61" s="103"/>
    </row>
    <row r="62" spans="1:2" ht="14.5" customHeight="1" thickBot="1" x14ac:dyDescent="0.4">
      <c r="A62" s="6"/>
      <c r="B62" s="103"/>
    </row>
    <row r="63" spans="1:2" ht="14.5" customHeight="1" thickBot="1" x14ac:dyDescent="0.4">
      <c r="A63" s="6"/>
      <c r="B63" s="103"/>
    </row>
    <row r="64" spans="1:2" ht="14.5" customHeight="1" thickBot="1" x14ac:dyDescent="0.4">
      <c r="A64" s="6"/>
      <c r="B64" s="103"/>
    </row>
    <row r="65" spans="1:2" ht="14.5" customHeight="1" thickBot="1" x14ac:dyDescent="0.4">
      <c r="A65" s="6"/>
      <c r="B65" s="103"/>
    </row>
    <row r="66" spans="1:2" ht="14.5" customHeight="1" thickBot="1" x14ac:dyDescent="0.4">
      <c r="A66" s="6"/>
      <c r="B66" s="103"/>
    </row>
    <row r="67" spans="1:2" ht="14.5" customHeight="1" thickBot="1" x14ac:dyDescent="0.4">
      <c r="A67" s="6"/>
      <c r="B67" s="103"/>
    </row>
    <row r="68" spans="1:2" ht="14.5" customHeight="1" thickBot="1" x14ac:dyDescent="0.4">
      <c r="A68" s="6"/>
      <c r="B68" s="103"/>
    </row>
    <row r="69" spans="1:2" ht="14.5" customHeight="1" thickBot="1" x14ac:dyDescent="0.4">
      <c r="A69" s="6"/>
      <c r="B69" s="103"/>
    </row>
    <row r="70" spans="1:2" ht="14.5" customHeight="1" thickBot="1" x14ac:dyDescent="0.4">
      <c r="A70" s="6"/>
      <c r="B70" s="103"/>
    </row>
    <row r="71" spans="1:2" ht="14.5" customHeight="1" thickBot="1" x14ac:dyDescent="0.4">
      <c r="A71" s="6"/>
      <c r="B71" s="103"/>
    </row>
    <row r="72" spans="1:2" ht="14.5" customHeight="1" thickBot="1" x14ac:dyDescent="0.4">
      <c r="A72" s="6"/>
      <c r="B72" s="103"/>
    </row>
    <row r="73" spans="1:2" ht="14.5" customHeight="1" thickBot="1" x14ac:dyDescent="0.4">
      <c r="A73" s="6"/>
      <c r="B73" s="103"/>
    </row>
    <row r="74" spans="1:2" ht="14.5" customHeight="1" thickBot="1" x14ac:dyDescent="0.4">
      <c r="A74" s="6"/>
      <c r="B74" s="103"/>
    </row>
    <row r="75" spans="1:2" ht="14.5" customHeight="1" thickBot="1" x14ac:dyDescent="0.4">
      <c r="A75" s="6"/>
      <c r="B75" s="103"/>
    </row>
    <row r="76" spans="1:2" ht="14.5" customHeight="1" thickBot="1" x14ac:dyDescent="0.4">
      <c r="A76" s="6"/>
      <c r="B76" s="103"/>
    </row>
    <row r="77" spans="1:2" ht="14.5" customHeight="1" thickBot="1" x14ac:dyDescent="0.4">
      <c r="A77" s="6"/>
      <c r="B77" s="103"/>
    </row>
    <row r="78" spans="1:2" ht="14.5" customHeight="1" thickBot="1" x14ac:dyDescent="0.4">
      <c r="A78" s="6"/>
      <c r="B78" s="103"/>
    </row>
    <row r="79" spans="1:2" ht="14.5" customHeight="1" thickBot="1" x14ac:dyDescent="0.4">
      <c r="A79" s="6"/>
      <c r="B79" s="103"/>
    </row>
    <row r="80" spans="1:2" ht="14.5" customHeight="1" thickBot="1" x14ac:dyDescent="0.4">
      <c r="A80" s="6"/>
      <c r="B80" s="103"/>
    </row>
    <row r="81" spans="1:2" ht="14.5" customHeight="1" thickBot="1" x14ac:dyDescent="0.4">
      <c r="A81" s="6"/>
      <c r="B81" s="103"/>
    </row>
    <row r="82" spans="1:2" ht="14.5" customHeight="1" thickBot="1" x14ac:dyDescent="0.4">
      <c r="A82" s="6"/>
      <c r="B82" s="103"/>
    </row>
    <row r="83" spans="1:2" ht="14.5" customHeight="1" thickBot="1" x14ac:dyDescent="0.4">
      <c r="A83" s="6"/>
      <c r="B83" s="103"/>
    </row>
    <row r="84" spans="1:2" ht="14.5" customHeight="1" thickBot="1" x14ac:dyDescent="0.4">
      <c r="A84" s="6"/>
      <c r="B84" s="103"/>
    </row>
    <row r="85" spans="1:2" ht="14.5" customHeight="1" thickBot="1" x14ac:dyDescent="0.4">
      <c r="A85" s="6"/>
      <c r="B85" s="103"/>
    </row>
    <row r="86" spans="1:2" ht="14.5" customHeight="1" thickBot="1" x14ac:dyDescent="0.4">
      <c r="A86" s="6"/>
      <c r="B86" s="103"/>
    </row>
    <row r="87" spans="1:2" ht="14.5" customHeight="1" thickBot="1" x14ac:dyDescent="0.4">
      <c r="A87" s="6"/>
      <c r="B87" s="103"/>
    </row>
    <row r="88" spans="1:2" ht="14.5" customHeight="1" thickBot="1" x14ac:dyDescent="0.4">
      <c r="A88" s="6"/>
      <c r="B88" s="103"/>
    </row>
    <row r="89" spans="1:2" ht="14.5" customHeight="1" thickBot="1" x14ac:dyDescent="0.4">
      <c r="A89" s="6"/>
      <c r="B89" s="103"/>
    </row>
    <row r="90" spans="1:2" ht="14.5" customHeight="1" thickBot="1" x14ac:dyDescent="0.4">
      <c r="A90" s="6"/>
      <c r="B90" s="103"/>
    </row>
    <row r="91" spans="1:2" ht="14.5" customHeight="1" thickBot="1" x14ac:dyDescent="0.4">
      <c r="A91" s="6"/>
      <c r="B91" s="103"/>
    </row>
    <row r="92" spans="1:2" ht="14.5" customHeight="1" thickBot="1" x14ac:dyDescent="0.4">
      <c r="A92" s="6"/>
      <c r="B92" s="103"/>
    </row>
    <row r="93" spans="1:2" ht="14.5" customHeight="1" thickBot="1" x14ac:dyDescent="0.4">
      <c r="A93" s="6"/>
      <c r="B93" s="103"/>
    </row>
    <row r="94" spans="1:2" ht="14.5" customHeight="1" thickBot="1" x14ac:dyDescent="0.4">
      <c r="A94" s="6"/>
      <c r="B94" s="103"/>
    </row>
    <row r="95" spans="1:2" ht="14.5" customHeight="1" thickBot="1" x14ac:dyDescent="0.4">
      <c r="A95" s="6"/>
      <c r="B95" s="103"/>
    </row>
    <row r="96" spans="1:2" ht="14.5" customHeight="1" thickBot="1" x14ac:dyDescent="0.4">
      <c r="A96" s="6"/>
      <c r="B96" s="103"/>
    </row>
    <row r="97" spans="1:2" ht="14.5" customHeight="1" thickBot="1" x14ac:dyDescent="0.4">
      <c r="A97" s="6"/>
      <c r="B97" s="103"/>
    </row>
    <row r="98" spans="1:2" ht="14.5" customHeight="1" thickBot="1" x14ac:dyDescent="0.4">
      <c r="A98" s="6"/>
      <c r="B98" s="103"/>
    </row>
    <row r="99" spans="1:2" ht="14.5" customHeight="1" thickBot="1" x14ac:dyDescent="0.4">
      <c r="A99" s="6"/>
      <c r="B99" s="103"/>
    </row>
    <row r="100" spans="1:2" ht="14.5" customHeight="1" thickBot="1" x14ac:dyDescent="0.4">
      <c r="A100" s="6"/>
      <c r="B100" s="103"/>
    </row>
    <row r="101" spans="1:2" ht="14.5" customHeight="1" thickBot="1" x14ac:dyDescent="0.4">
      <c r="A101" s="6"/>
      <c r="B101" s="103"/>
    </row>
    <row r="102" spans="1:2" ht="14.5" customHeight="1" thickBot="1" x14ac:dyDescent="0.4">
      <c r="A102" s="6"/>
      <c r="B102" s="103"/>
    </row>
    <row r="103" spans="1:2" ht="14.5" customHeight="1" thickBot="1" x14ac:dyDescent="0.4">
      <c r="A103" s="6"/>
      <c r="B103" s="103"/>
    </row>
    <row r="104" spans="1:2" ht="14.5" customHeight="1" thickBot="1" x14ac:dyDescent="0.4">
      <c r="A104" s="6"/>
      <c r="B104" s="103"/>
    </row>
    <row r="105" spans="1:2" ht="14.5" customHeight="1" thickBot="1" x14ac:dyDescent="0.4">
      <c r="A105" s="6"/>
      <c r="B105" s="103"/>
    </row>
    <row r="106" spans="1:2" ht="14.5" customHeight="1" thickBot="1" x14ac:dyDescent="0.4">
      <c r="A106" s="6"/>
      <c r="B106" s="103"/>
    </row>
    <row r="107" spans="1:2" ht="14.5" customHeight="1" thickBot="1" x14ac:dyDescent="0.4">
      <c r="A107" s="6"/>
      <c r="B107" s="103"/>
    </row>
    <row r="108" spans="1:2" ht="14.5" customHeight="1" thickBot="1" x14ac:dyDescent="0.4">
      <c r="A108" s="6"/>
      <c r="B108" s="103"/>
    </row>
    <row r="109" spans="1:2" ht="14.5" customHeight="1" thickBot="1" x14ac:dyDescent="0.4">
      <c r="A109" s="6"/>
      <c r="B109" s="103"/>
    </row>
    <row r="110" spans="1:2" ht="14.5" customHeight="1" thickBot="1" x14ac:dyDescent="0.4">
      <c r="A110" s="6"/>
      <c r="B110" s="103"/>
    </row>
    <row r="111" spans="1:2" ht="14.5" customHeight="1" x14ac:dyDescent="0.35"/>
    <row r="112" spans="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sheetData>
  <sheetProtection algorithmName="SHA-512" hashValue="o4C/B00QYjEu/tLKyjKQmwUd28ACfKe02VkSV6Uu8U+F7sOr368ctERBbOwqCcsyjznVZrhyuTlSmL50/Q23cg==" saltValue="fbbMqZGbTP4X62yjb4CzEg==" spinCount="100000" sheet="1" objects="1" scenarios="1"/>
  <mergeCells count="4">
    <mergeCell ref="B3:M3"/>
    <mergeCell ref="B5:D5"/>
    <mergeCell ref="B6:D6"/>
    <mergeCell ref="B1:O1"/>
  </mergeCells>
  <conditionalFormatting sqref="E5">
    <cfRule type="cellIs" dxfId="23" priority="9" operator="equal">
      <formula>1</formula>
    </cfRule>
  </conditionalFormatting>
  <conditionalFormatting sqref="E6">
    <cfRule type="cellIs" dxfId="22" priority="5" operator="greaterThanOrEqual">
      <formula>0.25</formula>
    </cfRule>
  </conditionalFormatting>
  <conditionalFormatting sqref="G11:G47">
    <cfRule type="containsText" dxfId="21" priority="1" operator="containsText" text="N/A">
      <formula>NOT(ISERROR(SEARCH("N/A",G11)))</formula>
    </cfRule>
    <cfRule type="containsText" dxfId="20" priority="2" operator="containsText" text="NO">
      <formula>NOT(ISERROR(SEARCH("NO",G11)))</formula>
    </cfRule>
    <cfRule type="containsText" dxfId="19" priority="3" operator="containsText" text="PARTIAL">
      <formula>NOT(ISERROR(SEARCH("PARTIAL",G11)))</formula>
    </cfRule>
    <cfRule type="containsText" dxfId="18" priority="4" operator="containsText" text="YES">
      <formula>NOT(ISERROR(SEARCH("YES",G11)))</formula>
    </cfRule>
  </conditionalFormatting>
  <conditionalFormatting sqref="H11:L47">
    <cfRule type="expression" dxfId="17" priority="8">
      <formula>$G11="YES"</formula>
    </cfRule>
  </conditionalFormatting>
  <conditionalFormatting sqref="H11:N47">
    <cfRule type="expression" dxfId="16" priority="7">
      <formula>$G11="N/A"</formula>
    </cfRule>
  </conditionalFormatting>
  <pageMargins left="0.7" right="0.7" top="0.75" bottom="0.75" header="0.3" footer="0.3"/>
  <pageSetup paperSize="8" scale="59"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E433C05-BEC8-4F5D-84BB-C9026EF6B18A}">
          <x14:formula1>
            <xm:f>SheetData!$A$21:$A$24</xm:f>
          </x14:formula1>
          <xm:sqref>G11:G47</xm:sqref>
        </x14:dataValidation>
        <x14:dataValidation type="list" allowBlank="1" showInputMessage="1" showErrorMessage="1" xr:uid="{2A78E6DE-FEC7-4460-A01D-86C3AA191938}">
          <x14:formula1>
            <xm:f>SheetData!$A$26:$A$27</xm:f>
          </x14:formula1>
          <xm:sqref>I11:I47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5AB8-5B87-48E6-889D-E8D92787509E}">
  <sheetPr>
    <tabColor theme="9"/>
    <pageSetUpPr fitToPage="1"/>
  </sheetPr>
  <dimension ref="A1:O110"/>
  <sheetViews>
    <sheetView showGridLines="0" showRuler="0" showWhiteSpace="0" zoomScale="90" zoomScaleNormal="90" zoomScalePageLayoutView="80" workbookViewId="0"/>
  </sheetViews>
  <sheetFormatPr defaultRowHeight="14.5" x14ac:dyDescent="0.35"/>
  <cols>
    <col min="1" max="1" width="4.07421875" customWidth="1"/>
    <col min="2" max="2" width="15.53515625" style="9" customWidth="1"/>
    <col min="3" max="3" width="8.23046875" style="7" customWidth="1"/>
    <col min="4" max="4" width="17.3046875" customWidth="1"/>
    <col min="5" max="5" width="63.23046875" customWidth="1"/>
    <col min="6" max="6" width="23.23046875" style="1" customWidth="1"/>
    <col min="7" max="7" width="15.84375" style="1" customWidth="1"/>
    <col min="8" max="8" width="38.765625" style="9" customWidth="1"/>
    <col min="9" max="9" width="22.61328125" style="9" customWidth="1"/>
    <col min="10" max="10" width="20" style="1" customWidth="1"/>
    <col min="11" max="12" width="15.53515625" style="1" customWidth="1"/>
    <col min="13" max="13" width="32.53515625" style="1" customWidth="1"/>
    <col min="14" max="14" width="15.07421875" style="1" customWidth="1"/>
    <col min="15" max="15" width="34" style="1" customWidth="1"/>
  </cols>
  <sheetData>
    <row r="1" spans="2:15" s="14" customFormat="1" ht="42.65" customHeight="1" thickBot="1" x14ac:dyDescent="0.4">
      <c r="B1" s="168" t="s">
        <v>160</v>
      </c>
      <c r="C1" s="168"/>
      <c r="D1" s="168"/>
      <c r="E1" s="168"/>
      <c r="F1" s="168"/>
      <c r="G1" s="168"/>
      <c r="H1" s="168"/>
      <c r="I1" s="168"/>
      <c r="J1" s="168"/>
      <c r="K1" s="168"/>
      <c r="L1" s="168"/>
      <c r="M1" s="168"/>
      <c r="N1" s="168"/>
      <c r="O1" s="168"/>
    </row>
    <row r="2" spans="2:15" s="3" customFormat="1" ht="8.25" customHeight="1" thickTop="1" x14ac:dyDescent="0.55000000000000004">
      <c r="B2" s="38"/>
      <c r="C2" s="38"/>
      <c r="D2" s="38"/>
      <c r="E2" s="38"/>
      <c r="F2" s="39"/>
      <c r="G2" s="39"/>
      <c r="H2" s="40"/>
      <c r="I2" s="40"/>
      <c r="J2" s="39"/>
      <c r="K2" s="41"/>
      <c r="L2" s="39"/>
      <c r="M2" s="41"/>
      <c r="N2" s="41"/>
      <c r="O2" s="41"/>
    </row>
    <row r="3" spans="2:15" s="3" customFormat="1" ht="121.5" customHeight="1" x14ac:dyDescent="0.35">
      <c r="B3" s="150" t="s">
        <v>213</v>
      </c>
      <c r="C3" s="150"/>
      <c r="D3" s="150"/>
      <c r="E3" s="150"/>
      <c r="F3" s="150"/>
      <c r="G3" s="150"/>
      <c r="H3" s="150"/>
      <c r="I3" s="150"/>
      <c r="J3" s="150"/>
      <c r="K3" s="150"/>
      <c r="L3" s="150"/>
      <c r="M3" s="150"/>
      <c r="N3" s="42"/>
      <c r="O3" s="41"/>
    </row>
    <row r="4" spans="2:15" s="3" customFormat="1" ht="13.15" customHeight="1" x14ac:dyDescent="0.35">
      <c r="B4" s="28"/>
      <c r="C4" s="28"/>
      <c r="D4" s="28"/>
      <c r="E4" s="28"/>
      <c r="F4" s="28"/>
      <c r="G4" s="28"/>
      <c r="H4" s="28"/>
      <c r="I4" s="28"/>
      <c r="J4" s="28"/>
      <c r="K4" s="42"/>
      <c r="L4" s="28"/>
      <c r="M4" s="42"/>
      <c r="N4" s="42"/>
      <c r="O4" s="41"/>
    </row>
    <row r="5" spans="2:15" s="3" customFormat="1" ht="37.15" customHeight="1" x14ac:dyDescent="0.35">
      <c r="B5" s="167" t="s">
        <v>164</v>
      </c>
      <c r="C5" s="167"/>
      <c r="D5" s="167"/>
      <c r="E5" s="43">
        <f>COUNTIFS($F$11:$F$46,"Minimum",$G$11:$G$46,"Yes")/COUNTIFS($F$11:$F$46,"Minimum",$G$11:$G$46, "&lt;&gt;N/A")</f>
        <v>0</v>
      </c>
      <c r="F5" s="44"/>
      <c r="G5" s="45"/>
      <c r="H5" s="45"/>
      <c r="I5" s="45"/>
      <c r="J5" s="45"/>
      <c r="K5" s="46"/>
      <c r="L5" s="45"/>
      <c r="M5" s="46"/>
      <c r="N5" s="46"/>
      <c r="O5" s="47"/>
    </row>
    <row r="6" spans="2:15" s="3" customFormat="1" ht="37.15" customHeight="1" x14ac:dyDescent="0.35">
      <c r="B6" s="167" t="s">
        <v>165</v>
      </c>
      <c r="C6" s="167"/>
      <c r="D6" s="167"/>
      <c r="E6" s="43">
        <f>COUNTIFS($F$11:$F$46,"Additional",$G$11:$G$46,"Yes")/COUNTIFS($F$11:$F$46,"Additional",$G$11:$G$46, "&lt;&gt;N/A")</f>
        <v>0</v>
      </c>
      <c r="F6" s="44"/>
      <c r="G6" s="45"/>
      <c r="H6" s="45"/>
      <c r="I6" s="45"/>
      <c r="J6" s="45"/>
      <c r="K6" s="46"/>
      <c r="L6" s="45"/>
      <c r="M6" s="46"/>
      <c r="N6" s="46"/>
      <c r="O6" s="47"/>
    </row>
    <row r="7" spans="2:15" x14ac:dyDescent="0.35">
      <c r="B7" s="27"/>
      <c r="C7" s="27"/>
      <c r="D7" s="24"/>
      <c r="E7" s="24"/>
      <c r="F7" s="48"/>
      <c r="G7" s="48"/>
      <c r="H7" s="49"/>
      <c r="I7" s="49"/>
      <c r="J7" s="48"/>
      <c r="K7" s="48"/>
      <c r="L7" s="48"/>
      <c r="M7" s="48"/>
      <c r="N7" s="48"/>
      <c r="O7" s="48"/>
    </row>
    <row r="8" spans="2:15" ht="18" x14ac:dyDescent="0.4">
      <c r="B8" s="50" t="s">
        <v>32</v>
      </c>
      <c r="C8" s="51"/>
      <c r="D8" s="51" t="s">
        <v>33</v>
      </c>
      <c r="E8" s="51"/>
      <c r="F8" s="51"/>
      <c r="G8" s="70"/>
      <c r="H8" s="69"/>
      <c r="I8" s="69"/>
      <c r="J8" s="69"/>
      <c r="K8" s="69"/>
      <c r="L8" s="69"/>
      <c r="M8" s="69"/>
      <c r="N8" s="69"/>
      <c r="O8" s="69"/>
    </row>
    <row r="9" spans="2:15" ht="15" thickBot="1" x14ac:dyDescent="0.4">
      <c r="B9" s="67"/>
      <c r="C9" s="68"/>
      <c r="D9" s="68"/>
      <c r="E9" s="69"/>
      <c r="F9" s="69"/>
      <c r="G9" s="70"/>
      <c r="H9" s="69"/>
      <c r="I9" s="69"/>
      <c r="J9" s="69"/>
      <c r="K9" s="69"/>
      <c r="L9" s="69"/>
      <c r="M9" s="69"/>
      <c r="N9" s="69"/>
      <c r="O9" s="69"/>
    </row>
    <row r="10" spans="2:15" s="8" customFormat="1" ht="39" customHeight="1" thickBot="1" x14ac:dyDescent="0.4">
      <c r="B10" s="53" t="s">
        <v>107</v>
      </c>
      <c r="C10" s="71"/>
      <c r="D10" s="108" t="s">
        <v>35</v>
      </c>
      <c r="E10" s="109" t="s">
        <v>36</v>
      </c>
      <c r="F10" s="110" t="s">
        <v>37</v>
      </c>
      <c r="G10" s="110" t="s">
        <v>38</v>
      </c>
      <c r="H10" s="110" t="s">
        <v>154</v>
      </c>
      <c r="I10" s="110" t="s">
        <v>214</v>
      </c>
      <c r="J10" s="110" t="s">
        <v>15</v>
      </c>
      <c r="K10" s="110" t="s">
        <v>39</v>
      </c>
      <c r="L10" s="110" t="s">
        <v>40</v>
      </c>
      <c r="M10" s="110" t="s">
        <v>41</v>
      </c>
      <c r="N10" s="110" t="s">
        <v>42</v>
      </c>
      <c r="O10" s="111" t="s">
        <v>166</v>
      </c>
    </row>
    <row r="11" spans="2:15" s="6" customFormat="1" ht="39" customHeight="1" thickBot="1" x14ac:dyDescent="0.4">
      <c r="B11" s="103" t="str" cm="1">
        <f t="array" ref="B11">_xlfn._xlws.FILTER('2a N loss risk'!$C$6:$C$105,'2a N loss risk'!$O$6:$O$105=3,"")</f>
        <v/>
      </c>
      <c r="C11" s="21"/>
      <c r="D11" s="104">
        <v>1.5</v>
      </c>
      <c r="E11" s="73" t="s">
        <v>43</v>
      </c>
      <c r="F11" s="73" t="s">
        <v>44</v>
      </c>
      <c r="G11" s="64"/>
      <c r="H11" s="65"/>
      <c r="I11" s="65"/>
      <c r="J11" s="66"/>
      <c r="K11" s="66"/>
      <c r="L11" s="66"/>
      <c r="M11" s="65"/>
      <c r="N11" s="66"/>
      <c r="O11" s="107"/>
    </row>
    <row r="12" spans="2:15" s="6" customFormat="1" ht="39" customHeight="1" thickBot="1" x14ac:dyDescent="0.4">
      <c r="B12" s="103"/>
      <c r="C12" s="21"/>
      <c r="D12" s="104">
        <v>1.5</v>
      </c>
      <c r="E12" s="73" t="s">
        <v>137</v>
      </c>
      <c r="F12" s="73" t="s">
        <v>44</v>
      </c>
      <c r="G12" s="64"/>
      <c r="H12" s="65"/>
      <c r="I12" s="65"/>
      <c r="J12" s="66"/>
      <c r="K12" s="66"/>
      <c r="L12" s="66"/>
      <c r="M12" s="65"/>
      <c r="N12" s="66"/>
      <c r="O12" s="107"/>
    </row>
    <row r="13" spans="2:15" s="6" customFormat="1" ht="39" customHeight="1" thickBot="1" x14ac:dyDescent="0.4">
      <c r="B13" s="103"/>
      <c r="C13" s="21"/>
      <c r="D13" s="104" t="s">
        <v>46</v>
      </c>
      <c r="E13" s="73" t="s">
        <v>47</v>
      </c>
      <c r="F13" s="73" t="s">
        <v>44</v>
      </c>
      <c r="G13" s="64"/>
      <c r="H13" s="65"/>
      <c r="I13" s="65"/>
      <c r="J13" s="66"/>
      <c r="K13" s="66"/>
      <c r="L13" s="66"/>
      <c r="M13" s="65"/>
      <c r="N13" s="66"/>
      <c r="O13" s="107"/>
    </row>
    <row r="14" spans="2:15" s="6" customFormat="1" ht="39" customHeight="1" thickBot="1" x14ac:dyDescent="0.4">
      <c r="B14" s="103"/>
      <c r="C14" s="21"/>
      <c r="D14" s="104" t="s">
        <v>48</v>
      </c>
      <c r="E14" s="73" t="s">
        <v>49</v>
      </c>
      <c r="F14" s="73" t="s">
        <v>44</v>
      </c>
      <c r="G14" s="64"/>
      <c r="H14" s="65"/>
      <c r="I14" s="65"/>
      <c r="J14" s="66"/>
      <c r="K14" s="66"/>
      <c r="L14" s="66"/>
      <c r="M14" s="65"/>
      <c r="N14" s="66"/>
      <c r="O14" s="107"/>
    </row>
    <row r="15" spans="2:15" s="6" customFormat="1" ht="39" customHeight="1" thickBot="1" x14ac:dyDescent="0.4">
      <c r="B15" s="103"/>
      <c r="C15" s="21"/>
      <c r="D15" s="104" t="s">
        <v>50</v>
      </c>
      <c r="E15" s="73" t="s">
        <v>51</v>
      </c>
      <c r="F15" s="73" t="s">
        <v>44</v>
      </c>
      <c r="G15" s="64"/>
      <c r="H15" s="65"/>
      <c r="I15" s="65"/>
      <c r="J15" s="66"/>
      <c r="K15" s="66"/>
      <c r="L15" s="66"/>
      <c r="M15" s="65"/>
      <c r="N15" s="66"/>
      <c r="O15" s="107"/>
    </row>
    <row r="16" spans="2:15" s="6" customFormat="1" ht="39" customHeight="1" thickBot="1" x14ac:dyDescent="0.4">
      <c r="B16" s="103"/>
      <c r="C16" s="21"/>
      <c r="D16" s="104" t="s">
        <v>52</v>
      </c>
      <c r="E16" s="73" t="s">
        <v>53</v>
      </c>
      <c r="F16" s="73" t="s">
        <v>44</v>
      </c>
      <c r="G16" s="64"/>
      <c r="H16" s="65"/>
      <c r="I16" s="65"/>
      <c r="J16" s="66"/>
      <c r="K16" s="66"/>
      <c r="L16" s="66"/>
      <c r="M16" s="65"/>
      <c r="N16" s="66"/>
      <c r="O16" s="107"/>
    </row>
    <row r="17" spans="2:15" s="6" customFormat="1" ht="39" customHeight="1" thickBot="1" x14ac:dyDescent="0.4">
      <c r="B17" s="103"/>
      <c r="C17" s="21"/>
      <c r="D17" s="104" t="s">
        <v>109</v>
      </c>
      <c r="E17" s="73" t="s">
        <v>110</v>
      </c>
      <c r="F17" s="73" t="s">
        <v>44</v>
      </c>
      <c r="G17" s="64"/>
      <c r="H17" s="65"/>
      <c r="I17" s="65"/>
      <c r="J17" s="66"/>
      <c r="K17" s="66"/>
      <c r="L17" s="66"/>
      <c r="M17" s="65"/>
      <c r="N17" s="66"/>
      <c r="O17" s="107"/>
    </row>
    <row r="18" spans="2:15" s="6" customFormat="1" ht="39" customHeight="1" thickBot="1" x14ac:dyDescent="0.4">
      <c r="B18" s="103"/>
      <c r="C18" s="21"/>
      <c r="D18" s="104" t="s">
        <v>54</v>
      </c>
      <c r="E18" s="73" t="s">
        <v>55</v>
      </c>
      <c r="F18" s="73" t="s">
        <v>44</v>
      </c>
      <c r="G18" s="64"/>
      <c r="H18" s="65"/>
      <c r="I18" s="65"/>
      <c r="J18" s="66"/>
      <c r="K18" s="66"/>
      <c r="L18" s="66"/>
      <c r="M18" s="65"/>
      <c r="N18" s="66"/>
      <c r="O18" s="107"/>
    </row>
    <row r="19" spans="2:15" s="6" customFormat="1" ht="39" customHeight="1" thickBot="1" x14ac:dyDescent="0.4">
      <c r="B19" s="103"/>
      <c r="C19" s="21"/>
      <c r="D19" s="104" t="s">
        <v>193</v>
      </c>
      <c r="E19" s="73" t="s">
        <v>71</v>
      </c>
      <c r="F19" s="73" t="s">
        <v>44</v>
      </c>
      <c r="G19" s="64"/>
      <c r="H19" s="65"/>
      <c r="I19" s="65"/>
      <c r="J19" s="66"/>
      <c r="K19" s="66"/>
      <c r="L19" s="66"/>
      <c r="M19" s="65"/>
      <c r="N19" s="66"/>
      <c r="O19" s="107"/>
    </row>
    <row r="20" spans="2:15" s="6" customFormat="1" ht="39" customHeight="1" thickBot="1" x14ac:dyDescent="0.4">
      <c r="B20" s="103"/>
      <c r="C20" s="21"/>
      <c r="D20" s="105" t="s">
        <v>70</v>
      </c>
      <c r="E20" s="73" t="s">
        <v>167</v>
      </c>
      <c r="F20" s="73" t="s">
        <v>44</v>
      </c>
      <c r="G20" s="64"/>
      <c r="H20" s="65"/>
      <c r="I20" s="65"/>
      <c r="J20" s="66"/>
      <c r="K20" s="66"/>
      <c r="L20" s="66"/>
      <c r="M20" s="65"/>
      <c r="N20" s="66"/>
      <c r="O20" s="107"/>
    </row>
    <row r="21" spans="2:15" s="6" customFormat="1" ht="39" customHeight="1" thickBot="1" x14ac:dyDescent="0.4">
      <c r="B21" s="103"/>
      <c r="C21" s="21"/>
      <c r="D21" s="104" t="s">
        <v>138</v>
      </c>
      <c r="E21" s="73" t="s">
        <v>168</v>
      </c>
      <c r="F21" s="73" t="s">
        <v>44</v>
      </c>
      <c r="G21" s="64"/>
      <c r="H21" s="65"/>
      <c r="I21" s="65"/>
      <c r="J21" s="66"/>
      <c r="K21" s="66"/>
      <c r="L21" s="66"/>
      <c r="M21" s="65"/>
      <c r="N21" s="66"/>
      <c r="O21" s="107"/>
    </row>
    <row r="22" spans="2:15" s="6" customFormat="1" ht="39" customHeight="1" thickBot="1" x14ac:dyDescent="0.4">
      <c r="B22" s="103"/>
      <c r="C22" s="21"/>
      <c r="D22" s="104" t="s">
        <v>78</v>
      </c>
      <c r="E22" s="73" t="s">
        <v>79</v>
      </c>
      <c r="F22" s="73" t="s">
        <v>44</v>
      </c>
      <c r="G22" s="64"/>
      <c r="H22" s="65"/>
      <c r="I22" s="65"/>
      <c r="J22" s="66"/>
      <c r="K22" s="66"/>
      <c r="L22" s="66"/>
      <c r="M22" s="65"/>
      <c r="N22" s="66"/>
      <c r="O22" s="107"/>
    </row>
    <row r="23" spans="2:15" s="6" customFormat="1" ht="39" customHeight="1" thickBot="1" x14ac:dyDescent="0.4">
      <c r="B23" s="103"/>
      <c r="C23" s="21"/>
      <c r="D23" s="104" t="s">
        <v>57</v>
      </c>
      <c r="E23" s="73" t="s">
        <v>58</v>
      </c>
      <c r="F23" s="73" t="s">
        <v>44</v>
      </c>
      <c r="G23" s="64"/>
      <c r="H23" s="65"/>
      <c r="I23" s="65"/>
      <c r="J23" s="66"/>
      <c r="K23" s="66"/>
      <c r="L23" s="66"/>
      <c r="M23" s="65"/>
      <c r="N23" s="66"/>
      <c r="O23" s="107"/>
    </row>
    <row r="24" spans="2:15" s="6" customFormat="1" ht="39" customHeight="1" thickBot="1" x14ac:dyDescent="0.4">
      <c r="B24" s="103"/>
      <c r="C24" s="21"/>
      <c r="D24" s="104" t="s">
        <v>88</v>
      </c>
      <c r="E24" s="73" t="s">
        <v>89</v>
      </c>
      <c r="F24" s="73" t="s">
        <v>44</v>
      </c>
      <c r="G24" s="64"/>
      <c r="H24" s="65"/>
      <c r="I24" s="65"/>
      <c r="J24" s="66"/>
      <c r="K24" s="66"/>
      <c r="L24" s="66"/>
      <c r="M24" s="65"/>
      <c r="N24" s="66"/>
      <c r="O24" s="107"/>
    </row>
    <row r="25" spans="2:15" s="6" customFormat="1" ht="39" customHeight="1" thickBot="1" x14ac:dyDescent="0.4">
      <c r="B25" s="103"/>
      <c r="C25" s="21"/>
      <c r="D25" s="104" t="s">
        <v>59</v>
      </c>
      <c r="E25" s="73" t="s">
        <v>60</v>
      </c>
      <c r="F25" s="73" t="s">
        <v>44</v>
      </c>
      <c r="G25" s="64"/>
      <c r="H25" s="65"/>
      <c r="I25" s="65"/>
      <c r="J25" s="66"/>
      <c r="K25" s="66"/>
      <c r="L25" s="66"/>
      <c r="M25" s="65"/>
      <c r="N25" s="66"/>
      <c r="O25" s="107"/>
    </row>
    <row r="26" spans="2:15" s="6" customFormat="1" ht="39" customHeight="1" thickBot="1" x14ac:dyDescent="0.4">
      <c r="B26" s="103"/>
      <c r="C26" s="21"/>
      <c r="D26" s="104" t="s">
        <v>98</v>
      </c>
      <c r="E26" s="73" t="s">
        <v>99</v>
      </c>
      <c r="F26" s="73" t="s">
        <v>44</v>
      </c>
      <c r="G26" s="64"/>
      <c r="H26" s="65"/>
      <c r="I26" s="65"/>
      <c r="J26" s="66"/>
      <c r="K26" s="66"/>
      <c r="L26" s="66"/>
      <c r="M26" s="65"/>
      <c r="N26" s="66"/>
      <c r="O26" s="107"/>
    </row>
    <row r="27" spans="2:15" s="6" customFormat="1" ht="39" customHeight="1" thickBot="1" x14ac:dyDescent="0.4">
      <c r="B27" s="103"/>
      <c r="C27" s="21"/>
      <c r="D27" s="104" t="s">
        <v>82</v>
      </c>
      <c r="E27" s="73" t="s">
        <v>83</v>
      </c>
      <c r="F27" s="73" t="s">
        <v>44</v>
      </c>
      <c r="G27" s="64"/>
      <c r="H27" s="65"/>
      <c r="I27" s="65"/>
      <c r="J27" s="66"/>
      <c r="K27" s="66"/>
      <c r="L27" s="66"/>
      <c r="M27" s="65"/>
      <c r="N27" s="66"/>
      <c r="O27" s="107"/>
    </row>
    <row r="28" spans="2:15" s="6" customFormat="1" ht="39" customHeight="1" thickBot="1" x14ac:dyDescent="0.4">
      <c r="B28" s="103"/>
      <c r="C28" s="21"/>
      <c r="D28" s="104" t="s">
        <v>100</v>
      </c>
      <c r="E28" s="73" t="s">
        <v>101</v>
      </c>
      <c r="F28" s="73" t="s">
        <v>44</v>
      </c>
      <c r="G28" s="64"/>
      <c r="H28" s="65"/>
      <c r="I28" s="65"/>
      <c r="J28" s="66"/>
      <c r="K28" s="66"/>
      <c r="L28" s="66"/>
      <c r="M28" s="65"/>
      <c r="N28" s="66"/>
      <c r="O28" s="107"/>
    </row>
    <row r="29" spans="2:15" s="6" customFormat="1" ht="39" customHeight="1" thickBot="1" x14ac:dyDescent="0.4">
      <c r="B29" s="103"/>
      <c r="C29" s="21"/>
      <c r="D29" s="104" t="s">
        <v>56</v>
      </c>
      <c r="E29" s="73" t="s">
        <v>169</v>
      </c>
      <c r="F29" s="73" t="s">
        <v>44</v>
      </c>
      <c r="G29" s="64"/>
      <c r="H29" s="65"/>
      <c r="I29" s="65"/>
      <c r="J29" s="66"/>
      <c r="K29" s="66"/>
      <c r="L29" s="66"/>
      <c r="M29" s="65"/>
      <c r="N29" s="66"/>
      <c r="O29" s="107"/>
    </row>
    <row r="30" spans="2:15" s="6" customFormat="1" ht="39" customHeight="1" thickBot="1" x14ac:dyDescent="0.4">
      <c r="B30" s="103"/>
      <c r="C30" s="21"/>
      <c r="D30" s="104" t="s">
        <v>56</v>
      </c>
      <c r="E30" s="73" t="s">
        <v>170</v>
      </c>
      <c r="F30" s="73" t="s">
        <v>44</v>
      </c>
      <c r="G30" s="64"/>
      <c r="H30" s="65"/>
      <c r="I30" s="65"/>
      <c r="J30" s="66"/>
      <c r="K30" s="66"/>
      <c r="L30" s="66"/>
      <c r="M30" s="65"/>
      <c r="N30" s="66"/>
      <c r="O30" s="107"/>
    </row>
    <row r="31" spans="2:15" s="6" customFormat="1" ht="39" customHeight="1" thickBot="1" x14ac:dyDescent="0.4">
      <c r="B31" s="103"/>
      <c r="C31" s="21"/>
      <c r="D31" s="104" t="s">
        <v>74</v>
      </c>
      <c r="E31" s="73" t="s">
        <v>171</v>
      </c>
      <c r="F31" s="73" t="s">
        <v>44</v>
      </c>
      <c r="G31" s="64"/>
      <c r="H31" s="65"/>
      <c r="I31" s="65"/>
      <c r="J31" s="66"/>
      <c r="K31" s="66"/>
      <c r="L31" s="66"/>
      <c r="M31" s="65"/>
      <c r="N31" s="66"/>
      <c r="O31" s="107"/>
    </row>
    <row r="32" spans="2:15" s="6" customFormat="1" ht="39" customHeight="1" thickBot="1" x14ac:dyDescent="0.4">
      <c r="B32" s="103"/>
      <c r="C32" s="21"/>
      <c r="D32" s="104" t="s">
        <v>86</v>
      </c>
      <c r="E32" s="73" t="s">
        <v>87</v>
      </c>
      <c r="F32" s="73" t="s">
        <v>44</v>
      </c>
      <c r="G32" s="64"/>
      <c r="H32" s="65"/>
      <c r="I32" s="65"/>
      <c r="J32" s="66"/>
      <c r="K32" s="66"/>
      <c r="L32" s="66"/>
      <c r="M32" s="65"/>
      <c r="N32" s="66"/>
      <c r="O32" s="107"/>
    </row>
    <row r="33" spans="1:15" s="6" customFormat="1" ht="39" customHeight="1" thickBot="1" x14ac:dyDescent="0.4">
      <c r="B33" s="103"/>
      <c r="C33" s="21"/>
      <c r="D33" s="106" t="s">
        <v>64</v>
      </c>
      <c r="E33" s="60" t="s">
        <v>65</v>
      </c>
      <c r="F33" s="60" t="s">
        <v>63</v>
      </c>
      <c r="G33" s="64"/>
      <c r="H33" s="65"/>
      <c r="I33" s="65"/>
      <c r="J33" s="66"/>
      <c r="K33" s="66"/>
      <c r="L33" s="66"/>
      <c r="M33" s="65"/>
      <c r="N33" s="66"/>
      <c r="O33" s="107"/>
    </row>
    <row r="34" spans="1:15" s="6" customFormat="1" ht="39" customHeight="1" thickBot="1" x14ac:dyDescent="0.4">
      <c r="B34" s="103"/>
      <c r="C34" s="21"/>
      <c r="D34" s="106" t="s">
        <v>66</v>
      </c>
      <c r="E34" s="60" t="s">
        <v>67</v>
      </c>
      <c r="F34" s="60" t="s">
        <v>63</v>
      </c>
      <c r="G34" s="64"/>
      <c r="H34" s="65"/>
      <c r="I34" s="65"/>
      <c r="J34" s="66"/>
      <c r="K34" s="66"/>
      <c r="L34" s="66"/>
      <c r="M34" s="65"/>
      <c r="N34" s="66"/>
      <c r="O34" s="107"/>
    </row>
    <row r="35" spans="1:15" s="6" customFormat="1" ht="39" customHeight="1" thickBot="1" x14ac:dyDescent="0.4">
      <c r="B35" s="103"/>
      <c r="C35" s="21"/>
      <c r="D35" s="106" t="s">
        <v>68</v>
      </c>
      <c r="E35" s="60" t="s">
        <v>69</v>
      </c>
      <c r="F35" s="60" t="s">
        <v>63</v>
      </c>
      <c r="G35" s="64"/>
      <c r="H35" s="65"/>
      <c r="I35" s="65"/>
      <c r="J35" s="66"/>
      <c r="K35" s="66"/>
      <c r="L35" s="66"/>
      <c r="M35" s="65"/>
      <c r="N35" s="66"/>
      <c r="O35" s="107"/>
    </row>
    <row r="36" spans="1:15" s="6" customFormat="1" ht="39" customHeight="1" thickBot="1" x14ac:dyDescent="0.4">
      <c r="B36" s="103"/>
      <c r="C36" s="21"/>
      <c r="D36" s="106" t="s">
        <v>61</v>
      </c>
      <c r="E36" s="60" t="s">
        <v>62</v>
      </c>
      <c r="F36" s="60" t="s">
        <v>63</v>
      </c>
      <c r="G36" s="64"/>
      <c r="H36" s="65"/>
      <c r="I36" s="65"/>
      <c r="J36" s="66"/>
      <c r="K36" s="66"/>
      <c r="L36" s="66"/>
      <c r="M36" s="65"/>
      <c r="N36" s="66"/>
      <c r="O36" s="107"/>
    </row>
    <row r="37" spans="1:15" s="6" customFormat="1" ht="39" customHeight="1" thickBot="1" x14ac:dyDescent="0.4">
      <c r="B37" s="103"/>
      <c r="C37" s="21"/>
      <c r="D37" s="106" t="s">
        <v>72</v>
      </c>
      <c r="E37" s="60" t="s">
        <v>73</v>
      </c>
      <c r="F37" s="60" t="s">
        <v>63</v>
      </c>
      <c r="G37" s="64"/>
      <c r="H37" s="65"/>
      <c r="I37" s="65"/>
      <c r="J37" s="66"/>
      <c r="K37" s="66"/>
      <c r="L37" s="66"/>
      <c r="M37" s="65"/>
      <c r="N37" s="66"/>
      <c r="O37" s="107"/>
    </row>
    <row r="38" spans="1:15" s="6" customFormat="1" ht="39" customHeight="1" thickBot="1" x14ac:dyDescent="0.4">
      <c r="B38" s="103"/>
      <c r="C38" s="21"/>
      <c r="D38" s="106" t="s">
        <v>75</v>
      </c>
      <c r="E38" s="60" t="s">
        <v>139</v>
      </c>
      <c r="F38" s="60" t="s">
        <v>63</v>
      </c>
      <c r="G38" s="64"/>
      <c r="H38" s="65"/>
      <c r="I38" s="65"/>
      <c r="J38" s="66"/>
      <c r="K38" s="66"/>
      <c r="L38" s="66"/>
      <c r="M38" s="65"/>
      <c r="N38" s="66"/>
      <c r="O38" s="107"/>
    </row>
    <row r="39" spans="1:15" s="6" customFormat="1" ht="39" customHeight="1" thickBot="1" x14ac:dyDescent="0.4">
      <c r="B39" s="103"/>
      <c r="C39" s="21"/>
      <c r="D39" s="106" t="s">
        <v>76</v>
      </c>
      <c r="E39" s="60" t="s">
        <v>77</v>
      </c>
      <c r="F39" s="60" t="s">
        <v>63</v>
      </c>
      <c r="G39" s="64"/>
      <c r="H39" s="65"/>
      <c r="I39" s="65"/>
      <c r="J39" s="66"/>
      <c r="K39" s="66"/>
      <c r="L39" s="66"/>
      <c r="M39" s="65"/>
      <c r="N39" s="66"/>
      <c r="O39" s="107"/>
    </row>
    <row r="40" spans="1:15" s="6" customFormat="1" ht="39" customHeight="1" thickBot="1" x14ac:dyDescent="0.4">
      <c r="B40" s="103"/>
      <c r="C40" s="21"/>
      <c r="D40" s="106" t="s">
        <v>80</v>
      </c>
      <c r="E40" s="60" t="s">
        <v>81</v>
      </c>
      <c r="F40" s="60" t="s">
        <v>63</v>
      </c>
      <c r="G40" s="64"/>
      <c r="H40" s="65"/>
      <c r="I40" s="65"/>
      <c r="J40" s="66"/>
      <c r="K40" s="66"/>
      <c r="L40" s="66"/>
      <c r="M40" s="65"/>
      <c r="N40" s="66"/>
      <c r="O40" s="107"/>
    </row>
    <row r="41" spans="1:15" s="6" customFormat="1" ht="39" customHeight="1" thickBot="1" x14ac:dyDescent="0.4">
      <c r="B41" s="103"/>
      <c r="C41" s="21"/>
      <c r="D41" s="106" t="s">
        <v>84</v>
      </c>
      <c r="E41" s="60" t="s">
        <v>85</v>
      </c>
      <c r="F41" s="60" t="s">
        <v>63</v>
      </c>
      <c r="G41" s="64"/>
      <c r="H41" s="65"/>
      <c r="I41" s="65"/>
      <c r="J41" s="66"/>
      <c r="K41" s="66"/>
      <c r="L41" s="66"/>
      <c r="M41" s="65"/>
      <c r="N41" s="66"/>
      <c r="O41" s="107"/>
    </row>
    <row r="42" spans="1:15" s="6" customFormat="1" ht="39" customHeight="1" thickBot="1" x14ac:dyDescent="0.4">
      <c r="B42" s="103"/>
      <c r="C42" s="21"/>
      <c r="D42" s="106" t="s">
        <v>92</v>
      </c>
      <c r="E42" s="60" t="s">
        <v>93</v>
      </c>
      <c r="F42" s="60" t="s">
        <v>63</v>
      </c>
      <c r="G42" s="64"/>
      <c r="H42" s="65"/>
      <c r="I42" s="65"/>
      <c r="J42" s="66"/>
      <c r="K42" s="66"/>
      <c r="L42" s="66"/>
      <c r="M42" s="65"/>
      <c r="N42" s="66"/>
      <c r="O42" s="107"/>
    </row>
    <row r="43" spans="1:15" s="6" customFormat="1" ht="39" customHeight="1" thickBot="1" x14ac:dyDescent="0.4">
      <c r="B43" s="103"/>
      <c r="C43" s="21"/>
      <c r="D43" s="106" t="s">
        <v>94</v>
      </c>
      <c r="E43" s="60" t="s">
        <v>95</v>
      </c>
      <c r="F43" s="60" t="s">
        <v>63</v>
      </c>
      <c r="G43" s="64"/>
      <c r="H43" s="65"/>
      <c r="I43" s="65"/>
      <c r="J43" s="66"/>
      <c r="K43" s="66"/>
      <c r="L43" s="66"/>
      <c r="M43" s="65"/>
      <c r="N43" s="66"/>
      <c r="O43" s="107"/>
    </row>
    <row r="44" spans="1:15" s="6" customFormat="1" ht="39" customHeight="1" thickBot="1" x14ac:dyDescent="0.4">
      <c r="B44" s="103"/>
      <c r="C44" s="21"/>
      <c r="D44" s="106" t="s">
        <v>96</v>
      </c>
      <c r="E44" s="60" t="s">
        <v>97</v>
      </c>
      <c r="F44" s="60" t="s">
        <v>63</v>
      </c>
      <c r="G44" s="64"/>
      <c r="H44" s="65"/>
      <c r="I44" s="65"/>
      <c r="J44" s="66"/>
      <c r="K44" s="66"/>
      <c r="L44" s="66"/>
      <c r="M44" s="65"/>
      <c r="N44" s="66"/>
      <c r="O44" s="107"/>
    </row>
    <row r="45" spans="1:15" s="6" customFormat="1" ht="39" customHeight="1" thickBot="1" x14ac:dyDescent="0.4">
      <c r="B45" s="103"/>
      <c r="C45" s="21"/>
      <c r="D45" s="106" t="s">
        <v>102</v>
      </c>
      <c r="E45" s="60" t="s">
        <v>103</v>
      </c>
      <c r="F45" s="60" t="s">
        <v>63</v>
      </c>
      <c r="G45" s="64"/>
      <c r="H45" s="65"/>
      <c r="I45" s="65"/>
      <c r="J45" s="66"/>
      <c r="K45" s="66"/>
      <c r="L45" s="66"/>
      <c r="M45" s="65"/>
      <c r="N45" s="66"/>
      <c r="O45" s="107"/>
    </row>
    <row r="46" spans="1:15" s="6" customFormat="1" ht="39" customHeight="1" thickBot="1" x14ac:dyDescent="0.4">
      <c r="B46" s="103"/>
      <c r="C46" s="21"/>
      <c r="D46" s="106" t="s">
        <v>104</v>
      </c>
      <c r="E46" s="60" t="s">
        <v>105</v>
      </c>
      <c r="F46" s="60" t="s">
        <v>63</v>
      </c>
      <c r="G46" s="64"/>
      <c r="H46" s="65"/>
      <c r="I46" s="65"/>
      <c r="J46" s="66"/>
      <c r="K46" s="66"/>
      <c r="L46" s="66"/>
      <c r="M46" s="65"/>
      <c r="N46" s="66"/>
      <c r="O46" s="107"/>
    </row>
    <row r="47" spans="1:15" s="6" customFormat="1" ht="39" customHeight="1" thickBot="1" x14ac:dyDescent="0.4">
      <c r="B47" s="103"/>
      <c r="C47" s="62"/>
      <c r="D47" s="112" t="s">
        <v>90</v>
      </c>
      <c r="E47" s="113" t="s">
        <v>91</v>
      </c>
      <c r="F47" s="113" t="s">
        <v>63</v>
      </c>
      <c r="G47" s="64"/>
      <c r="H47" s="115"/>
      <c r="I47" s="115"/>
      <c r="J47" s="116"/>
      <c r="K47" s="116"/>
      <c r="L47" s="116"/>
      <c r="M47" s="115"/>
      <c r="N47" s="116"/>
      <c r="O47" s="117"/>
    </row>
    <row r="48" spans="1:15" ht="15" thickBot="1" x14ac:dyDescent="0.4">
      <c r="A48" s="6"/>
      <c r="B48" s="103"/>
    </row>
    <row r="49" spans="1:2" ht="15" thickBot="1" x14ac:dyDescent="0.4">
      <c r="A49" s="6"/>
      <c r="B49" s="103"/>
    </row>
    <row r="50" spans="1:2" ht="15" thickBot="1" x14ac:dyDescent="0.4">
      <c r="A50" s="6"/>
      <c r="B50" s="103"/>
    </row>
    <row r="51" spans="1:2" ht="15" thickBot="1" x14ac:dyDescent="0.4">
      <c r="A51" s="6"/>
      <c r="B51" s="103"/>
    </row>
    <row r="52" spans="1:2" ht="15" thickBot="1" x14ac:dyDescent="0.4">
      <c r="A52" s="6"/>
      <c r="B52" s="103"/>
    </row>
    <row r="53" spans="1:2" ht="15" thickBot="1" x14ac:dyDescent="0.4">
      <c r="A53" s="6"/>
      <c r="B53" s="103"/>
    </row>
    <row r="54" spans="1:2" ht="15" thickBot="1" x14ac:dyDescent="0.4">
      <c r="A54" s="6"/>
      <c r="B54" s="103"/>
    </row>
    <row r="55" spans="1:2" ht="15" thickBot="1" x14ac:dyDescent="0.4">
      <c r="A55" s="6"/>
      <c r="B55" s="103"/>
    </row>
    <row r="56" spans="1:2" ht="15" thickBot="1" x14ac:dyDescent="0.4">
      <c r="A56" s="6"/>
      <c r="B56" s="103"/>
    </row>
    <row r="57" spans="1:2" ht="15" thickBot="1" x14ac:dyDescent="0.4">
      <c r="A57" s="6"/>
      <c r="B57" s="103"/>
    </row>
    <row r="58" spans="1:2" ht="15" thickBot="1" x14ac:dyDescent="0.4">
      <c r="A58" s="6"/>
      <c r="B58" s="103"/>
    </row>
    <row r="59" spans="1:2" ht="15" thickBot="1" x14ac:dyDescent="0.4">
      <c r="A59" s="6"/>
      <c r="B59" s="103"/>
    </row>
    <row r="60" spans="1:2" ht="15" thickBot="1" x14ac:dyDescent="0.4">
      <c r="A60" s="6"/>
      <c r="B60" s="103"/>
    </row>
    <row r="61" spans="1:2" ht="15" thickBot="1" x14ac:dyDescent="0.4">
      <c r="A61" s="6"/>
      <c r="B61" s="103"/>
    </row>
    <row r="62" spans="1:2" ht="15" thickBot="1" x14ac:dyDescent="0.4">
      <c r="A62" s="6"/>
      <c r="B62" s="103"/>
    </row>
    <row r="63" spans="1:2" ht="15" thickBot="1" x14ac:dyDescent="0.4">
      <c r="A63" s="6"/>
      <c r="B63" s="103"/>
    </row>
    <row r="64" spans="1:2" ht="15" thickBot="1" x14ac:dyDescent="0.4">
      <c r="A64" s="6"/>
      <c r="B64" s="103"/>
    </row>
    <row r="65" spans="1:2" ht="15" thickBot="1" x14ac:dyDescent="0.4">
      <c r="A65" s="6"/>
      <c r="B65" s="103"/>
    </row>
    <row r="66" spans="1:2" ht="15" thickBot="1" x14ac:dyDescent="0.4">
      <c r="A66" s="6"/>
      <c r="B66" s="103"/>
    </row>
    <row r="67" spans="1:2" ht="15" thickBot="1" x14ac:dyDescent="0.4">
      <c r="A67" s="6"/>
      <c r="B67" s="103"/>
    </row>
    <row r="68" spans="1:2" ht="15" thickBot="1" x14ac:dyDescent="0.4">
      <c r="A68" s="6"/>
      <c r="B68" s="103"/>
    </row>
    <row r="69" spans="1:2" ht="15" thickBot="1" x14ac:dyDescent="0.4">
      <c r="A69" s="6"/>
      <c r="B69" s="103"/>
    </row>
    <row r="70" spans="1:2" ht="15" thickBot="1" x14ac:dyDescent="0.4">
      <c r="A70" s="6"/>
      <c r="B70" s="103"/>
    </row>
    <row r="71" spans="1:2" ht="15" thickBot="1" x14ac:dyDescent="0.4">
      <c r="A71" s="6"/>
      <c r="B71" s="103"/>
    </row>
    <row r="72" spans="1:2" ht="15" thickBot="1" x14ac:dyDescent="0.4">
      <c r="A72" s="6"/>
      <c r="B72" s="103"/>
    </row>
    <row r="73" spans="1:2" ht="15" thickBot="1" x14ac:dyDescent="0.4">
      <c r="A73" s="6"/>
      <c r="B73" s="103"/>
    </row>
    <row r="74" spans="1:2" ht="15" thickBot="1" x14ac:dyDescent="0.4">
      <c r="A74" s="6"/>
      <c r="B74" s="103"/>
    </row>
    <row r="75" spans="1:2" ht="15" thickBot="1" x14ac:dyDescent="0.4">
      <c r="A75" s="6"/>
      <c r="B75" s="103"/>
    </row>
    <row r="76" spans="1:2" ht="15" thickBot="1" x14ac:dyDescent="0.4">
      <c r="A76" s="6"/>
      <c r="B76" s="103"/>
    </row>
    <row r="77" spans="1:2" ht="15" thickBot="1" x14ac:dyDescent="0.4">
      <c r="A77" s="6"/>
      <c r="B77" s="103"/>
    </row>
    <row r="78" spans="1:2" ht="15" thickBot="1" x14ac:dyDescent="0.4">
      <c r="A78" s="6"/>
      <c r="B78" s="103"/>
    </row>
    <row r="79" spans="1:2" ht="15" thickBot="1" x14ac:dyDescent="0.4">
      <c r="A79" s="6"/>
      <c r="B79" s="103"/>
    </row>
    <row r="80" spans="1:2" ht="15" thickBot="1" x14ac:dyDescent="0.4">
      <c r="A80" s="6"/>
      <c r="B80" s="103"/>
    </row>
    <row r="81" spans="1:2" ht="15" thickBot="1" x14ac:dyDescent="0.4">
      <c r="A81" s="6"/>
      <c r="B81" s="103"/>
    </row>
    <row r="82" spans="1:2" ht="15" thickBot="1" x14ac:dyDescent="0.4">
      <c r="A82" s="6"/>
      <c r="B82" s="103"/>
    </row>
    <row r="83" spans="1:2" ht="15" thickBot="1" x14ac:dyDescent="0.4">
      <c r="A83" s="6"/>
      <c r="B83" s="103"/>
    </row>
    <row r="84" spans="1:2" ht="15" thickBot="1" x14ac:dyDescent="0.4">
      <c r="A84" s="6"/>
      <c r="B84" s="103"/>
    </row>
    <row r="85" spans="1:2" ht="15" thickBot="1" x14ac:dyDescent="0.4">
      <c r="A85" s="6"/>
      <c r="B85" s="103"/>
    </row>
    <row r="86" spans="1:2" ht="15" thickBot="1" x14ac:dyDescent="0.4">
      <c r="A86" s="6"/>
      <c r="B86" s="103"/>
    </row>
    <row r="87" spans="1:2" ht="15" thickBot="1" x14ac:dyDescent="0.4">
      <c r="A87" s="6"/>
      <c r="B87" s="103"/>
    </row>
    <row r="88" spans="1:2" ht="15" thickBot="1" x14ac:dyDescent="0.4">
      <c r="A88" s="6"/>
      <c r="B88" s="103"/>
    </row>
    <row r="89" spans="1:2" ht="15" thickBot="1" x14ac:dyDescent="0.4">
      <c r="A89" s="6"/>
      <c r="B89" s="103"/>
    </row>
    <row r="90" spans="1:2" ht="15" thickBot="1" x14ac:dyDescent="0.4">
      <c r="A90" s="6"/>
      <c r="B90" s="103"/>
    </row>
    <row r="91" spans="1:2" ht="15" thickBot="1" x14ac:dyDescent="0.4">
      <c r="A91" s="6"/>
      <c r="B91" s="103"/>
    </row>
    <row r="92" spans="1:2" ht="15" thickBot="1" x14ac:dyDescent="0.4">
      <c r="A92" s="6"/>
      <c r="B92" s="103"/>
    </row>
    <row r="93" spans="1:2" ht="15" thickBot="1" x14ac:dyDescent="0.4">
      <c r="A93" s="6"/>
      <c r="B93" s="103"/>
    </row>
    <row r="94" spans="1:2" ht="15" thickBot="1" x14ac:dyDescent="0.4">
      <c r="A94" s="6"/>
      <c r="B94" s="103"/>
    </row>
    <row r="95" spans="1:2" ht="15" thickBot="1" x14ac:dyDescent="0.4">
      <c r="A95" s="6"/>
      <c r="B95" s="103"/>
    </row>
    <row r="96" spans="1:2" ht="15" thickBot="1" x14ac:dyDescent="0.4">
      <c r="A96" s="6"/>
      <c r="B96" s="103"/>
    </row>
    <row r="97" spans="1:2" ht="15" thickBot="1" x14ac:dyDescent="0.4">
      <c r="A97" s="6"/>
      <c r="B97" s="103"/>
    </row>
    <row r="98" spans="1:2" ht="15" thickBot="1" x14ac:dyDescent="0.4">
      <c r="A98" s="6"/>
      <c r="B98" s="103"/>
    </row>
    <row r="99" spans="1:2" ht="15" thickBot="1" x14ac:dyDescent="0.4">
      <c r="A99" s="6"/>
      <c r="B99" s="103"/>
    </row>
    <row r="100" spans="1:2" ht="15" thickBot="1" x14ac:dyDescent="0.4">
      <c r="A100" s="6"/>
      <c r="B100" s="103"/>
    </row>
    <row r="101" spans="1:2" ht="15" thickBot="1" x14ac:dyDescent="0.4">
      <c r="A101" s="6"/>
      <c r="B101" s="103"/>
    </row>
    <row r="102" spans="1:2" ht="15" thickBot="1" x14ac:dyDescent="0.4">
      <c r="A102" s="6"/>
      <c r="B102" s="103"/>
    </row>
    <row r="103" spans="1:2" ht="15" thickBot="1" x14ac:dyDescent="0.4">
      <c r="A103" s="6"/>
      <c r="B103" s="103"/>
    </row>
    <row r="104" spans="1:2" ht="15" thickBot="1" x14ac:dyDescent="0.4">
      <c r="A104" s="6"/>
      <c r="B104" s="103"/>
    </row>
    <row r="105" spans="1:2" ht="15" thickBot="1" x14ac:dyDescent="0.4">
      <c r="A105" s="6"/>
      <c r="B105" s="103"/>
    </row>
    <row r="106" spans="1:2" ht="15" thickBot="1" x14ac:dyDescent="0.4">
      <c r="A106" s="6"/>
      <c r="B106" s="103"/>
    </row>
    <row r="107" spans="1:2" ht="15" thickBot="1" x14ac:dyDescent="0.4">
      <c r="A107" s="6"/>
      <c r="B107" s="103"/>
    </row>
    <row r="108" spans="1:2" ht="15" thickBot="1" x14ac:dyDescent="0.4">
      <c r="A108" s="6"/>
      <c r="B108" s="103"/>
    </row>
    <row r="109" spans="1:2" ht="15" thickBot="1" x14ac:dyDescent="0.4">
      <c r="A109" s="6"/>
      <c r="B109" s="103"/>
    </row>
    <row r="110" spans="1:2" ht="15" thickBot="1" x14ac:dyDescent="0.4">
      <c r="A110" s="6"/>
      <c r="B110" s="103"/>
    </row>
  </sheetData>
  <sheetProtection algorithmName="SHA-512" hashValue="wyob0kogvaYSzBudafTlV4gRp/A2IT6Z9k5lUH2hFnFQ+DfuL512NF9GR3FkxBFgwVNeiACasd9QcaO7JFRsUw==" saltValue="RmSbSHu1y3BYi/F8VLzH4w==" spinCount="100000" sheet="1" objects="1" scenarios="1"/>
  <mergeCells count="4">
    <mergeCell ref="B3:M3"/>
    <mergeCell ref="B5:D5"/>
    <mergeCell ref="B6:D6"/>
    <mergeCell ref="B1:O1"/>
  </mergeCells>
  <conditionalFormatting sqref="E5">
    <cfRule type="cellIs" dxfId="15" priority="9" operator="equal">
      <formula>1</formula>
    </cfRule>
  </conditionalFormatting>
  <conditionalFormatting sqref="E6">
    <cfRule type="cellIs" dxfId="14" priority="5" operator="greaterThanOrEqual">
      <formula>0.5</formula>
    </cfRule>
  </conditionalFormatting>
  <conditionalFormatting sqref="G11:G47">
    <cfRule type="containsText" dxfId="13" priority="1" operator="containsText" text="N/A">
      <formula>NOT(ISERROR(SEARCH("N/A",G11)))</formula>
    </cfRule>
    <cfRule type="containsText" dxfId="12" priority="2" operator="containsText" text="NO">
      <formula>NOT(ISERROR(SEARCH("NO",G11)))</formula>
    </cfRule>
    <cfRule type="containsText" dxfId="11" priority="3" operator="containsText" text="PARTIAL">
      <formula>NOT(ISERROR(SEARCH("PARTIAL",G11)))</formula>
    </cfRule>
    <cfRule type="containsText" dxfId="10" priority="4" operator="containsText" text="YES">
      <formula>NOT(ISERROR(SEARCH("YES",G11)))</formula>
    </cfRule>
  </conditionalFormatting>
  <conditionalFormatting sqref="H11:L47">
    <cfRule type="expression" dxfId="9" priority="8">
      <formula>$G11="YES"</formula>
    </cfRule>
  </conditionalFormatting>
  <conditionalFormatting sqref="H11:N47">
    <cfRule type="expression" dxfId="8" priority="7">
      <formula>$G11="N/A"</formula>
    </cfRule>
  </conditionalFormatting>
  <pageMargins left="0.7" right="0.7" top="0.75" bottom="0.75" header="0.3" footer="0.3"/>
  <pageSetup paperSize="8" scale="58"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FDCDD17E-DCE7-4C1F-89A5-25CB3E91C9FC}">
          <x14:formula1>
            <xm:f>SheetData!$A$21:$A$24</xm:f>
          </x14:formula1>
          <xm:sqref>G11:G47</xm:sqref>
        </x14:dataValidation>
        <x14:dataValidation type="list" allowBlank="1" showInputMessage="1" showErrorMessage="1" xr:uid="{537444C6-5D3A-41F4-9CB6-0586528F639F}">
          <x14:formula1>
            <xm:f>SheetData!$A$26:$A$27</xm:f>
          </x14:formula1>
          <xm:sqref>I11:I47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1A4-DC9A-4A6B-8078-958B447D594F}">
  <sheetPr>
    <tabColor theme="9"/>
    <pageSetUpPr fitToPage="1"/>
  </sheetPr>
  <dimension ref="A1:Q107"/>
  <sheetViews>
    <sheetView showGridLines="0" showWhiteSpace="0" zoomScale="90" zoomScaleNormal="90" zoomScalePageLayoutView="80" workbookViewId="0"/>
  </sheetViews>
  <sheetFormatPr defaultRowHeight="14.5" x14ac:dyDescent="0.35"/>
  <cols>
    <col min="1" max="1" width="4.3046875" customWidth="1"/>
    <col min="2" max="3" width="10" style="9" customWidth="1"/>
    <col min="4" max="4" width="10" style="1" customWidth="1"/>
    <col min="5" max="5" width="5.23046875" customWidth="1"/>
    <col min="6" max="6" width="20.53515625" style="1" customWidth="1"/>
    <col min="7" max="7" width="72" style="1" customWidth="1"/>
    <col min="8" max="8" width="14.84375" style="9" customWidth="1"/>
    <col min="9" max="9" width="12.07421875" style="1" customWidth="1"/>
    <col min="10" max="10" width="37.84375" style="1" customWidth="1"/>
    <col min="11" max="11" width="13.69140625" style="1" customWidth="1"/>
    <col min="12" max="12" width="14" style="1" customWidth="1"/>
    <col min="13" max="14" width="15.84375" style="1" customWidth="1"/>
    <col min="15" max="15" width="27.23046875" style="1" customWidth="1"/>
    <col min="16" max="16" width="10.53515625" customWidth="1"/>
    <col min="17" max="17" width="27.3046875" customWidth="1"/>
  </cols>
  <sheetData>
    <row r="1" spans="2:17" s="14" customFormat="1" ht="47.15" customHeight="1" x14ac:dyDescent="0.35">
      <c r="B1" s="149" t="s">
        <v>161</v>
      </c>
      <c r="C1" s="149"/>
      <c r="D1" s="149"/>
      <c r="E1" s="149"/>
      <c r="F1" s="149"/>
      <c r="G1" s="149"/>
      <c r="H1" s="149"/>
      <c r="I1" s="149"/>
      <c r="J1" s="149"/>
      <c r="K1" s="149"/>
      <c r="L1" s="149"/>
      <c r="M1" s="149"/>
      <c r="N1" s="149"/>
      <c r="O1" s="149"/>
      <c r="P1" s="149"/>
      <c r="Q1" s="149"/>
    </row>
    <row r="2" spans="2:17" s="3" customFormat="1" ht="8.25" customHeight="1" x14ac:dyDescent="0.55000000000000004">
      <c r="B2" s="38"/>
      <c r="C2" s="38"/>
      <c r="D2" s="38"/>
      <c r="E2" s="38"/>
      <c r="F2" s="39"/>
      <c r="G2" s="39"/>
      <c r="H2" s="40"/>
      <c r="I2" s="39"/>
      <c r="J2" s="41"/>
      <c r="K2" s="41"/>
      <c r="L2" s="39"/>
      <c r="M2" s="41"/>
      <c r="N2" s="41"/>
      <c r="O2" s="41"/>
      <c r="P2" s="24"/>
      <c r="Q2" s="24"/>
    </row>
    <row r="3" spans="2:17" s="3" customFormat="1" ht="131.65" customHeight="1" x14ac:dyDescent="0.35">
      <c r="B3" s="150" t="s">
        <v>206</v>
      </c>
      <c r="C3" s="150"/>
      <c r="D3" s="150"/>
      <c r="E3" s="150"/>
      <c r="F3" s="150"/>
      <c r="G3" s="150"/>
      <c r="H3" s="150"/>
      <c r="I3" s="150"/>
      <c r="J3" s="150"/>
      <c r="K3" s="97"/>
      <c r="L3" s="29"/>
      <c r="M3" s="29"/>
      <c r="N3" s="42"/>
      <c r="O3" s="41"/>
      <c r="P3" s="24"/>
      <c r="Q3" s="24"/>
    </row>
    <row r="4" spans="2:17" s="3" customFormat="1" ht="13.15" customHeight="1" x14ac:dyDescent="0.35">
      <c r="B4" s="28"/>
      <c r="C4" s="28"/>
      <c r="D4" s="28"/>
      <c r="E4" s="28"/>
      <c r="F4" s="28"/>
      <c r="G4" s="28"/>
      <c r="H4" s="28"/>
      <c r="I4" s="28"/>
      <c r="J4" s="42"/>
      <c r="K4" s="42"/>
      <c r="L4" s="28"/>
      <c r="M4" s="42"/>
      <c r="N4" s="42"/>
      <c r="O4" s="41"/>
      <c r="P4" s="24"/>
      <c r="Q4" s="24"/>
    </row>
    <row r="5" spans="2:17" ht="18" x14ac:dyDescent="0.4">
      <c r="B5" s="169" t="s">
        <v>32</v>
      </c>
      <c r="C5" s="169"/>
      <c r="D5" s="169"/>
      <c r="E5" s="51"/>
      <c r="F5" s="51" t="s">
        <v>205</v>
      </c>
      <c r="G5" s="51"/>
      <c r="H5" s="51"/>
      <c r="I5" s="70"/>
      <c r="J5" s="69"/>
      <c r="K5" s="69"/>
      <c r="L5" s="69"/>
      <c r="M5" s="69"/>
      <c r="N5" s="69"/>
      <c r="O5" s="69"/>
      <c r="P5" s="69"/>
      <c r="Q5" s="69"/>
    </row>
    <row r="6" spans="2:17" ht="15" thickBot="1" x14ac:dyDescent="0.4">
      <c r="B6" s="67"/>
      <c r="C6" s="67"/>
      <c r="D6" s="68"/>
      <c r="E6" s="68"/>
      <c r="F6" s="68"/>
      <c r="G6" s="69"/>
      <c r="H6" s="69"/>
      <c r="I6" s="70"/>
      <c r="J6" s="69"/>
      <c r="K6" s="69"/>
      <c r="L6" s="69"/>
      <c r="M6" s="69"/>
      <c r="N6" s="69"/>
      <c r="O6" s="69"/>
      <c r="P6" s="69"/>
      <c r="Q6" s="69"/>
    </row>
    <row r="7" spans="2:17" s="8" customFormat="1" ht="39" customHeight="1" thickBot="1" x14ac:dyDescent="0.4">
      <c r="B7" s="53" t="s">
        <v>201</v>
      </c>
      <c r="C7" s="53" t="s">
        <v>199</v>
      </c>
      <c r="D7" s="53" t="s">
        <v>200</v>
      </c>
      <c r="E7" s="75"/>
      <c r="F7" s="100" t="s">
        <v>141</v>
      </c>
      <c r="G7" s="100" t="s">
        <v>36</v>
      </c>
      <c r="H7" s="33" t="s">
        <v>37</v>
      </c>
      <c r="I7" s="33" t="s">
        <v>38</v>
      </c>
      <c r="J7" s="33" t="s">
        <v>154</v>
      </c>
      <c r="K7" s="33" t="s">
        <v>214</v>
      </c>
      <c r="L7" s="33" t="s">
        <v>15</v>
      </c>
      <c r="M7" s="33" t="s">
        <v>39</v>
      </c>
      <c r="N7" s="33" t="s">
        <v>40</v>
      </c>
      <c r="O7" s="33" t="s">
        <v>41</v>
      </c>
      <c r="P7" s="33" t="s">
        <v>42</v>
      </c>
      <c r="Q7" s="33" t="s">
        <v>166</v>
      </c>
    </row>
    <row r="8" spans="2:17" s="6" customFormat="1" ht="54" customHeight="1" thickBot="1" x14ac:dyDescent="0.4">
      <c r="B8" s="103" t="str" cm="1">
        <f t="array" ref="B8">_xlfn._xlws.FILTER('2b P loss risk'!$C$5:$C$104,'2b P loss risk'!$AA$5:$AA$104=1,"")</f>
        <v/>
      </c>
      <c r="C8" s="103" t="str" cm="1">
        <f t="array" ref="C8">_xlfn._xlws.FILTER('2b P loss risk'!$C$5:$C$104,'2b P loss risk'!$AA$5:$AA$104=2,"")</f>
        <v/>
      </c>
      <c r="D8" s="103" t="str" cm="1">
        <f t="array" ref="D8">_xlfn._xlws.FILTER('2b P loss risk'!$C$5:$C$104,'2b P loss risk'!$AA$5:$AA$104=3,"")</f>
        <v/>
      </c>
      <c r="E8" s="76"/>
      <c r="F8" s="58" t="s">
        <v>172</v>
      </c>
      <c r="G8" s="58" t="s">
        <v>144</v>
      </c>
      <c r="H8" s="58" t="s">
        <v>44</v>
      </c>
      <c r="I8" s="64"/>
      <c r="J8" s="65"/>
      <c r="K8" s="65"/>
      <c r="L8" s="66"/>
      <c r="M8" s="66"/>
      <c r="N8" s="66"/>
      <c r="O8" s="65"/>
      <c r="P8" s="66"/>
      <c r="Q8" s="65"/>
    </row>
    <row r="9" spans="2:17" s="6" customFormat="1" ht="54" customHeight="1" thickBot="1" x14ac:dyDescent="0.4">
      <c r="B9" s="103"/>
      <c r="C9" s="103"/>
      <c r="D9" s="103"/>
      <c r="E9" s="76"/>
      <c r="F9" s="58" t="s">
        <v>172</v>
      </c>
      <c r="G9" s="58" t="s">
        <v>140</v>
      </c>
      <c r="H9" s="58" t="s">
        <v>44</v>
      </c>
      <c r="I9" s="64"/>
      <c r="J9" s="65"/>
      <c r="K9" s="65"/>
      <c r="L9" s="66"/>
      <c r="M9" s="66"/>
      <c r="N9" s="66"/>
      <c r="O9" s="65"/>
      <c r="P9" s="66"/>
      <c r="Q9" s="65"/>
    </row>
    <row r="10" spans="2:17" s="6" customFormat="1" ht="54" customHeight="1" thickBot="1" x14ac:dyDescent="0.4">
      <c r="B10" s="103"/>
      <c r="C10" s="103"/>
      <c r="D10" s="103"/>
      <c r="E10" s="76"/>
      <c r="F10" s="58" t="s">
        <v>142</v>
      </c>
      <c r="G10" s="58" t="s">
        <v>188</v>
      </c>
      <c r="H10" s="58" t="s">
        <v>44</v>
      </c>
      <c r="I10" s="64"/>
      <c r="J10" s="65"/>
      <c r="K10" s="65"/>
      <c r="L10" s="66"/>
      <c r="M10" s="66"/>
      <c r="N10" s="66"/>
      <c r="O10" s="65"/>
      <c r="P10" s="66"/>
      <c r="Q10" s="65"/>
    </row>
    <row r="11" spans="2:17" s="6" customFormat="1" ht="54" customHeight="1" thickBot="1" x14ac:dyDescent="0.4">
      <c r="B11" s="103"/>
      <c r="C11" s="103"/>
      <c r="D11" s="103"/>
      <c r="E11" s="76"/>
      <c r="F11" s="58" t="s">
        <v>142</v>
      </c>
      <c r="G11" s="58" t="s">
        <v>189</v>
      </c>
      <c r="H11" s="58" t="s">
        <v>44</v>
      </c>
      <c r="I11" s="64"/>
      <c r="J11" s="65"/>
      <c r="K11" s="65"/>
      <c r="L11" s="66"/>
      <c r="M11" s="66"/>
      <c r="N11" s="66"/>
      <c r="O11" s="65"/>
      <c r="P11" s="66"/>
      <c r="Q11" s="65"/>
    </row>
    <row r="12" spans="2:17" s="6" customFormat="1" ht="54" customHeight="1" thickBot="1" x14ac:dyDescent="0.4">
      <c r="B12" s="103"/>
      <c r="C12" s="103"/>
      <c r="D12" s="103"/>
      <c r="E12" s="76"/>
      <c r="F12" s="57" t="s">
        <v>142</v>
      </c>
      <c r="G12" s="58" t="s">
        <v>146</v>
      </c>
      <c r="H12" s="58" t="s">
        <v>44</v>
      </c>
      <c r="I12" s="64"/>
      <c r="J12" s="65"/>
      <c r="K12" s="65"/>
      <c r="L12" s="66"/>
      <c r="M12" s="66"/>
      <c r="N12" s="66"/>
      <c r="O12" s="65"/>
      <c r="P12" s="66"/>
      <c r="Q12" s="65"/>
    </row>
    <row r="13" spans="2:17" s="6" customFormat="1" ht="54" customHeight="1" thickBot="1" x14ac:dyDescent="0.4">
      <c r="B13" s="103"/>
      <c r="C13" s="103"/>
      <c r="D13" s="103"/>
      <c r="E13" s="76"/>
      <c r="F13" s="57" t="s">
        <v>142</v>
      </c>
      <c r="G13" s="58" t="s">
        <v>145</v>
      </c>
      <c r="H13" s="58" t="s">
        <v>44</v>
      </c>
      <c r="I13" s="64"/>
      <c r="J13" s="65"/>
      <c r="K13" s="65"/>
      <c r="L13" s="66"/>
      <c r="M13" s="66"/>
      <c r="N13" s="66"/>
      <c r="O13" s="65"/>
      <c r="P13" s="66"/>
      <c r="Q13" s="65"/>
    </row>
    <row r="14" spans="2:17" s="6" customFormat="1" ht="54" customHeight="1" thickBot="1" x14ac:dyDescent="0.4">
      <c r="B14" s="103"/>
      <c r="C14" s="103"/>
      <c r="D14" s="103"/>
      <c r="E14" s="76"/>
      <c r="F14" s="57" t="s">
        <v>142</v>
      </c>
      <c r="G14" s="58" t="s">
        <v>194</v>
      </c>
      <c r="H14" s="58" t="s">
        <v>44</v>
      </c>
      <c r="I14" s="64"/>
      <c r="J14" s="65"/>
      <c r="K14" s="65"/>
      <c r="L14" s="66"/>
      <c r="M14" s="66"/>
      <c r="N14" s="66"/>
      <c r="O14" s="65"/>
      <c r="P14" s="66"/>
      <c r="Q14" s="65"/>
    </row>
    <row r="15" spans="2:17" s="6" customFormat="1" ht="54" customHeight="1" thickBot="1" x14ac:dyDescent="0.4">
      <c r="B15" s="103"/>
      <c r="C15" s="103"/>
      <c r="D15" s="103"/>
      <c r="E15" s="76"/>
      <c r="F15" s="59" t="s">
        <v>142</v>
      </c>
      <c r="G15" s="60" t="s">
        <v>148</v>
      </c>
      <c r="H15" s="60" t="s">
        <v>63</v>
      </c>
      <c r="I15" s="64"/>
      <c r="J15" s="65"/>
      <c r="K15" s="65"/>
      <c r="L15" s="66"/>
      <c r="M15" s="66"/>
      <c r="N15" s="66"/>
      <c r="O15" s="65"/>
      <c r="P15" s="66"/>
      <c r="Q15" s="65"/>
    </row>
    <row r="16" spans="2:17" s="6" customFormat="1" ht="54" customHeight="1" thickBot="1" x14ac:dyDescent="0.4">
      <c r="B16" s="103"/>
      <c r="C16" s="103"/>
      <c r="D16" s="103"/>
      <c r="E16" s="76"/>
      <c r="F16" s="59" t="s">
        <v>142</v>
      </c>
      <c r="G16" s="60" t="s">
        <v>149</v>
      </c>
      <c r="H16" s="60" t="s">
        <v>63</v>
      </c>
      <c r="I16" s="64"/>
      <c r="J16" s="65"/>
      <c r="K16" s="65"/>
      <c r="L16" s="66"/>
      <c r="M16" s="66"/>
      <c r="N16" s="66"/>
      <c r="O16" s="65"/>
      <c r="P16" s="66"/>
      <c r="Q16" s="65"/>
    </row>
    <row r="17" spans="2:17" s="6" customFormat="1" ht="54" customHeight="1" thickBot="1" x14ac:dyDescent="0.4">
      <c r="B17" s="103"/>
      <c r="C17" s="103"/>
      <c r="D17" s="103"/>
      <c r="E17" s="76"/>
      <c r="F17" s="57" t="s">
        <v>143</v>
      </c>
      <c r="G17" s="58" t="s">
        <v>147</v>
      </c>
      <c r="H17" s="58" t="s">
        <v>44</v>
      </c>
      <c r="I17" s="64"/>
      <c r="J17" s="65"/>
      <c r="K17" s="65"/>
      <c r="L17" s="66"/>
      <c r="M17" s="66"/>
      <c r="N17" s="66"/>
      <c r="O17" s="65"/>
      <c r="P17" s="66"/>
      <c r="Q17" s="65"/>
    </row>
    <row r="18" spans="2:17" s="6" customFormat="1" ht="54" customHeight="1" thickBot="1" x14ac:dyDescent="0.4">
      <c r="B18" s="103"/>
      <c r="C18" s="103"/>
      <c r="D18" s="103"/>
      <c r="E18" s="76"/>
      <c r="F18" s="59" t="s">
        <v>143</v>
      </c>
      <c r="G18" s="60" t="s">
        <v>173</v>
      </c>
      <c r="H18" s="60" t="s">
        <v>63</v>
      </c>
      <c r="I18" s="64"/>
      <c r="J18" s="65"/>
      <c r="K18" s="65"/>
      <c r="L18" s="66"/>
      <c r="M18" s="66"/>
      <c r="N18" s="66"/>
      <c r="O18" s="65"/>
      <c r="P18" s="66"/>
      <c r="Q18" s="65"/>
    </row>
    <row r="19" spans="2:17" s="6" customFormat="1" ht="54" customHeight="1" thickBot="1" x14ac:dyDescent="0.4">
      <c r="B19" s="103"/>
      <c r="C19" s="103"/>
      <c r="D19" s="103"/>
      <c r="E19" s="76"/>
      <c r="F19" s="77" t="s">
        <v>143</v>
      </c>
      <c r="G19" s="60" t="s">
        <v>174</v>
      </c>
      <c r="H19" s="60" t="s">
        <v>63</v>
      </c>
      <c r="I19" s="64"/>
      <c r="J19" s="65"/>
      <c r="K19" s="65"/>
      <c r="L19" s="66"/>
      <c r="M19" s="66"/>
      <c r="N19" s="66"/>
      <c r="O19" s="65"/>
      <c r="P19" s="66"/>
      <c r="Q19" s="65"/>
    </row>
    <row r="20" spans="2:17" s="6" customFormat="1" ht="54" customHeight="1" thickBot="1" x14ac:dyDescent="0.45">
      <c r="B20" s="103"/>
      <c r="C20" s="103"/>
      <c r="D20" s="103"/>
      <c r="E20" s="76"/>
      <c r="F20" s="78" t="s">
        <v>203</v>
      </c>
      <c r="G20" s="52"/>
      <c r="H20" s="52"/>
      <c r="I20" s="52"/>
      <c r="J20" s="48"/>
      <c r="K20" s="48"/>
      <c r="L20" s="48"/>
      <c r="M20" s="48"/>
      <c r="N20" s="48"/>
      <c r="O20" s="48"/>
      <c r="P20" s="48"/>
      <c r="Q20" s="48"/>
    </row>
    <row r="21" spans="2:17" s="6" customFormat="1" ht="54" customHeight="1" thickBot="1" x14ac:dyDescent="0.4">
      <c r="B21" s="103"/>
      <c r="C21" s="103"/>
      <c r="D21" s="103"/>
      <c r="E21" s="76"/>
      <c r="F21" s="55" t="s">
        <v>141</v>
      </c>
      <c r="G21" s="55" t="s">
        <v>36</v>
      </c>
      <c r="H21" s="56" t="s">
        <v>37</v>
      </c>
      <c r="I21" s="33" t="s">
        <v>38</v>
      </c>
      <c r="J21" s="33" t="s">
        <v>154</v>
      </c>
      <c r="K21" s="33" t="s">
        <v>214</v>
      </c>
      <c r="L21" s="33" t="s">
        <v>15</v>
      </c>
      <c r="M21" s="33" t="s">
        <v>39</v>
      </c>
      <c r="N21" s="33" t="s">
        <v>40</v>
      </c>
      <c r="O21" s="33" t="s">
        <v>41</v>
      </c>
      <c r="P21" s="33" t="s">
        <v>42</v>
      </c>
      <c r="Q21" s="33" t="s">
        <v>166</v>
      </c>
    </row>
    <row r="22" spans="2:17" s="6" customFormat="1" ht="54" customHeight="1" thickBot="1" x14ac:dyDescent="0.4">
      <c r="B22" s="103"/>
      <c r="C22" s="103"/>
      <c r="D22" s="103"/>
      <c r="E22" s="76"/>
      <c r="F22" s="58" t="s">
        <v>172</v>
      </c>
      <c r="G22" s="58" t="s">
        <v>144</v>
      </c>
      <c r="H22" s="58" t="s">
        <v>44</v>
      </c>
      <c r="I22" s="64"/>
      <c r="J22" s="65"/>
      <c r="K22" s="65"/>
      <c r="L22" s="66"/>
      <c r="M22" s="66"/>
      <c r="N22" s="66"/>
      <c r="O22" s="65"/>
      <c r="P22" s="66"/>
      <c r="Q22" s="65"/>
    </row>
    <row r="23" spans="2:17" s="6" customFormat="1" ht="54" customHeight="1" thickBot="1" x14ac:dyDescent="0.4">
      <c r="B23" s="103"/>
      <c r="C23" s="103"/>
      <c r="D23" s="103"/>
      <c r="E23" s="76"/>
      <c r="F23" s="58" t="s">
        <v>172</v>
      </c>
      <c r="G23" s="58" t="s">
        <v>140</v>
      </c>
      <c r="H23" s="58" t="s">
        <v>44</v>
      </c>
      <c r="I23" s="64"/>
      <c r="J23" s="65"/>
      <c r="K23" s="65"/>
      <c r="L23" s="66"/>
      <c r="M23" s="66"/>
      <c r="N23" s="66"/>
      <c r="O23" s="65"/>
      <c r="P23" s="66"/>
      <c r="Q23" s="65"/>
    </row>
    <row r="24" spans="2:17" s="6" customFormat="1" ht="54" customHeight="1" thickBot="1" x14ac:dyDescent="0.4">
      <c r="B24" s="103"/>
      <c r="C24" s="103"/>
      <c r="D24" s="103"/>
      <c r="E24" s="76"/>
      <c r="F24" s="58" t="s">
        <v>142</v>
      </c>
      <c r="G24" s="58" t="s">
        <v>188</v>
      </c>
      <c r="H24" s="58" t="s">
        <v>44</v>
      </c>
      <c r="I24" s="64"/>
      <c r="J24" s="65"/>
      <c r="K24" s="65"/>
      <c r="L24" s="66"/>
      <c r="M24" s="66"/>
      <c r="N24" s="66"/>
      <c r="O24" s="65"/>
      <c r="P24" s="66"/>
      <c r="Q24" s="65"/>
    </row>
    <row r="25" spans="2:17" s="6" customFormat="1" ht="54" customHeight="1" thickBot="1" x14ac:dyDescent="0.4">
      <c r="B25" s="103"/>
      <c r="C25" s="103"/>
      <c r="D25" s="103"/>
      <c r="E25" s="76"/>
      <c r="F25" s="58" t="s">
        <v>142</v>
      </c>
      <c r="G25" s="58" t="s">
        <v>189</v>
      </c>
      <c r="H25" s="58" t="s">
        <v>44</v>
      </c>
      <c r="I25" s="64"/>
      <c r="J25" s="65"/>
      <c r="K25" s="65"/>
      <c r="L25" s="66"/>
      <c r="M25" s="66"/>
      <c r="N25" s="66"/>
      <c r="O25" s="65"/>
      <c r="P25" s="66"/>
      <c r="Q25" s="65"/>
    </row>
    <row r="26" spans="2:17" s="6" customFormat="1" ht="54" customHeight="1" thickBot="1" x14ac:dyDescent="0.4">
      <c r="B26" s="103"/>
      <c r="C26" s="103"/>
      <c r="D26" s="103"/>
      <c r="E26" s="76"/>
      <c r="F26" s="57" t="s">
        <v>142</v>
      </c>
      <c r="G26" s="58" t="s">
        <v>146</v>
      </c>
      <c r="H26" s="58" t="s">
        <v>44</v>
      </c>
      <c r="I26" s="64"/>
      <c r="J26" s="65"/>
      <c r="K26" s="65"/>
      <c r="L26" s="66"/>
      <c r="M26" s="66"/>
      <c r="N26" s="66"/>
      <c r="O26" s="65"/>
      <c r="P26" s="66"/>
      <c r="Q26" s="65"/>
    </row>
    <row r="27" spans="2:17" s="6" customFormat="1" ht="54" customHeight="1" thickBot="1" x14ac:dyDescent="0.4">
      <c r="B27" s="103"/>
      <c r="C27" s="103"/>
      <c r="D27" s="103"/>
      <c r="E27" s="76"/>
      <c r="F27" s="57" t="s">
        <v>142</v>
      </c>
      <c r="G27" s="58" t="s">
        <v>145</v>
      </c>
      <c r="H27" s="58" t="s">
        <v>44</v>
      </c>
      <c r="I27" s="64"/>
      <c r="J27" s="65"/>
      <c r="K27" s="65"/>
      <c r="L27" s="66"/>
      <c r="M27" s="66"/>
      <c r="N27" s="66"/>
      <c r="O27" s="65"/>
      <c r="P27" s="66"/>
      <c r="Q27" s="65"/>
    </row>
    <row r="28" spans="2:17" s="6" customFormat="1" ht="54" customHeight="1" thickBot="1" x14ac:dyDescent="0.4">
      <c r="B28" s="103"/>
      <c r="C28" s="103"/>
      <c r="D28" s="103"/>
      <c r="E28" s="76"/>
      <c r="F28" s="57" t="s">
        <v>142</v>
      </c>
      <c r="G28" s="58" t="s">
        <v>194</v>
      </c>
      <c r="H28" s="58" t="s">
        <v>44</v>
      </c>
      <c r="I28" s="64"/>
      <c r="J28" s="65"/>
      <c r="K28" s="65"/>
      <c r="L28" s="66"/>
      <c r="M28" s="66"/>
      <c r="N28" s="66"/>
      <c r="O28" s="65"/>
      <c r="P28" s="66"/>
      <c r="Q28" s="65"/>
    </row>
    <row r="29" spans="2:17" s="6" customFormat="1" ht="54" customHeight="1" thickBot="1" x14ac:dyDescent="0.4">
      <c r="B29" s="103"/>
      <c r="C29" s="103"/>
      <c r="D29" s="103"/>
      <c r="E29" s="76"/>
      <c r="F29" s="59" t="s">
        <v>142</v>
      </c>
      <c r="G29" s="60" t="s">
        <v>148</v>
      </c>
      <c r="H29" s="60" t="s">
        <v>63</v>
      </c>
      <c r="I29" s="64"/>
      <c r="J29" s="65"/>
      <c r="K29" s="65"/>
      <c r="L29" s="66"/>
      <c r="M29" s="66"/>
      <c r="N29" s="66"/>
      <c r="O29" s="65"/>
      <c r="P29" s="66"/>
      <c r="Q29" s="65"/>
    </row>
    <row r="30" spans="2:17" s="6" customFormat="1" ht="54" customHeight="1" thickBot="1" x14ac:dyDescent="0.4">
      <c r="B30" s="103"/>
      <c r="C30" s="103"/>
      <c r="D30" s="103"/>
      <c r="E30" s="76"/>
      <c r="F30" s="59" t="s">
        <v>142</v>
      </c>
      <c r="G30" s="60" t="s">
        <v>149</v>
      </c>
      <c r="H30" s="60" t="s">
        <v>63</v>
      </c>
      <c r="I30" s="64"/>
      <c r="J30" s="65"/>
      <c r="K30" s="65"/>
      <c r="L30" s="66"/>
      <c r="M30" s="66"/>
      <c r="N30" s="66"/>
      <c r="O30" s="65"/>
      <c r="P30" s="66"/>
      <c r="Q30" s="65"/>
    </row>
    <row r="31" spans="2:17" s="6" customFormat="1" ht="54" customHeight="1" thickBot="1" x14ac:dyDescent="0.4">
      <c r="B31" s="103"/>
      <c r="C31" s="103"/>
      <c r="D31" s="103"/>
      <c r="E31" s="76"/>
      <c r="F31" s="57" t="s">
        <v>143</v>
      </c>
      <c r="G31" s="58" t="s">
        <v>147</v>
      </c>
      <c r="H31" s="58" t="s">
        <v>44</v>
      </c>
      <c r="I31" s="64"/>
      <c r="J31" s="65"/>
      <c r="K31" s="65"/>
      <c r="L31" s="66"/>
      <c r="M31" s="66"/>
      <c r="N31" s="66"/>
      <c r="O31" s="65"/>
      <c r="P31" s="66"/>
      <c r="Q31" s="65"/>
    </row>
    <row r="32" spans="2:17" s="6" customFormat="1" ht="54" customHeight="1" thickBot="1" x14ac:dyDescent="0.4">
      <c r="B32" s="103"/>
      <c r="C32" s="103"/>
      <c r="D32" s="103"/>
      <c r="E32" s="76"/>
      <c r="F32" s="57" t="s">
        <v>143</v>
      </c>
      <c r="G32" s="58" t="s">
        <v>173</v>
      </c>
      <c r="H32" s="58" t="s">
        <v>44</v>
      </c>
      <c r="I32" s="64"/>
      <c r="J32" s="65"/>
      <c r="K32" s="65"/>
      <c r="L32" s="66"/>
      <c r="M32" s="66"/>
      <c r="N32" s="66"/>
      <c r="O32" s="65"/>
      <c r="P32" s="66"/>
      <c r="Q32" s="65"/>
    </row>
    <row r="33" spans="1:17" s="6" customFormat="1" ht="54" customHeight="1" thickBot="1" x14ac:dyDescent="0.4">
      <c r="B33" s="103"/>
      <c r="C33" s="103"/>
      <c r="D33" s="103"/>
      <c r="E33" s="76"/>
      <c r="F33" s="77" t="s">
        <v>143</v>
      </c>
      <c r="G33" s="60" t="s">
        <v>174</v>
      </c>
      <c r="H33" s="60" t="s">
        <v>63</v>
      </c>
      <c r="I33" s="64"/>
      <c r="J33" s="65"/>
      <c r="K33" s="65"/>
      <c r="L33" s="66"/>
      <c r="M33" s="66"/>
      <c r="N33" s="66"/>
      <c r="O33" s="65"/>
      <c r="P33" s="66"/>
      <c r="Q33" s="65"/>
    </row>
    <row r="34" spans="1:17" s="6" customFormat="1" ht="54" customHeight="1" thickBot="1" x14ac:dyDescent="0.45">
      <c r="B34" s="103"/>
      <c r="C34" s="103"/>
      <c r="D34" s="103"/>
      <c r="E34" s="76"/>
      <c r="F34" s="78" t="s">
        <v>204</v>
      </c>
      <c r="G34" s="52"/>
      <c r="H34" s="52"/>
      <c r="I34" s="52"/>
      <c r="J34" s="48"/>
      <c r="K34" s="48"/>
      <c r="L34" s="48"/>
      <c r="M34" s="48"/>
      <c r="N34" s="48"/>
      <c r="O34" s="48"/>
      <c r="P34" s="48"/>
      <c r="Q34" s="48"/>
    </row>
    <row r="35" spans="1:17" s="6" customFormat="1" ht="54" customHeight="1" thickBot="1" x14ac:dyDescent="0.4">
      <c r="B35" s="103"/>
      <c r="C35" s="103"/>
      <c r="D35" s="103"/>
      <c r="E35" s="76"/>
      <c r="F35" s="55" t="s">
        <v>141</v>
      </c>
      <c r="G35" s="55" t="s">
        <v>36</v>
      </c>
      <c r="H35" s="56" t="s">
        <v>37</v>
      </c>
      <c r="I35" s="33" t="s">
        <v>38</v>
      </c>
      <c r="J35" s="33" t="s">
        <v>154</v>
      </c>
      <c r="K35" s="33" t="s">
        <v>214</v>
      </c>
      <c r="L35" s="33" t="s">
        <v>15</v>
      </c>
      <c r="M35" s="33" t="s">
        <v>39</v>
      </c>
      <c r="N35" s="33" t="s">
        <v>40</v>
      </c>
      <c r="O35" s="33" t="s">
        <v>41</v>
      </c>
      <c r="P35" s="33" t="s">
        <v>42</v>
      </c>
      <c r="Q35" s="33" t="s">
        <v>166</v>
      </c>
    </row>
    <row r="36" spans="1:17" s="6" customFormat="1" ht="55.5" customHeight="1" thickBot="1" x14ac:dyDescent="0.4">
      <c r="B36" s="103"/>
      <c r="C36" s="103"/>
      <c r="D36" s="103"/>
      <c r="E36" s="76"/>
      <c r="F36" s="73" t="s">
        <v>172</v>
      </c>
      <c r="G36" s="73" t="s">
        <v>144</v>
      </c>
      <c r="H36" s="73" t="s">
        <v>44</v>
      </c>
      <c r="I36" s="64"/>
      <c r="J36" s="65"/>
      <c r="K36" s="65"/>
      <c r="L36" s="66"/>
      <c r="M36" s="66"/>
      <c r="N36" s="66"/>
      <c r="O36" s="65"/>
      <c r="P36" s="66"/>
      <c r="Q36" s="65"/>
    </row>
    <row r="37" spans="1:17" s="6" customFormat="1" ht="55.5" customHeight="1" thickBot="1" x14ac:dyDescent="0.4">
      <c r="B37" s="103"/>
      <c r="C37" s="103"/>
      <c r="D37" s="103"/>
      <c r="E37" s="76"/>
      <c r="F37" s="73" t="s">
        <v>172</v>
      </c>
      <c r="G37" s="73" t="s">
        <v>140</v>
      </c>
      <c r="H37" s="73" t="s">
        <v>44</v>
      </c>
      <c r="I37" s="64"/>
      <c r="J37" s="65"/>
      <c r="K37" s="65"/>
      <c r="L37" s="66"/>
      <c r="M37" s="66"/>
      <c r="N37" s="66"/>
      <c r="O37" s="65"/>
      <c r="P37" s="66"/>
      <c r="Q37" s="65"/>
    </row>
    <row r="38" spans="1:17" s="6" customFormat="1" ht="55.5" customHeight="1" thickBot="1" x14ac:dyDescent="0.4">
      <c r="B38" s="103"/>
      <c r="C38" s="103"/>
      <c r="D38" s="103"/>
      <c r="E38" s="76"/>
      <c r="F38" s="73" t="s">
        <v>142</v>
      </c>
      <c r="G38" s="73" t="s">
        <v>188</v>
      </c>
      <c r="H38" s="73" t="s">
        <v>44</v>
      </c>
      <c r="I38" s="64"/>
      <c r="J38" s="65"/>
      <c r="K38" s="65"/>
      <c r="L38" s="66"/>
      <c r="M38" s="66"/>
      <c r="N38" s="66"/>
      <c r="O38" s="65"/>
      <c r="P38" s="66"/>
      <c r="Q38" s="65"/>
    </row>
    <row r="39" spans="1:17" s="6" customFormat="1" ht="55.5" customHeight="1" thickBot="1" x14ac:dyDescent="0.4">
      <c r="B39" s="103"/>
      <c r="C39" s="103"/>
      <c r="D39" s="103"/>
      <c r="E39" s="76"/>
      <c r="F39" s="73" t="s">
        <v>142</v>
      </c>
      <c r="G39" s="73" t="s">
        <v>189</v>
      </c>
      <c r="H39" s="73" t="s">
        <v>44</v>
      </c>
      <c r="I39" s="64"/>
      <c r="J39" s="65"/>
      <c r="K39" s="65"/>
      <c r="L39" s="66"/>
      <c r="M39" s="66"/>
      <c r="N39" s="66"/>
      <c r="O39" s="65"/>
      <c r="P39" s="66"/>
      <c r="Q39" s="65"/>
    </row>
    <row r="40" spans="1:17" s="6" customFormat="1" ht="55.5" customHeight="1" thickBot="1" x14ac:dyDescent="0.4">
      <c r="B40" s="103"/>
      <c r="C40" s="103"/>
      <c r="D40" s="103"/>
      <c r="E40" s="76"/>
      <c r="F40" s="72" t="s">
        <v>142</v>
      </c>
      <c r="G40" s="73" t="s">
        <v>146</v>
      </c>
      <c r="H40" s="73" t="s">
        <v>44</v>
      </c>
      <c r="I40" s="64"/>
      <c r="J40" s="65"/>
      <c r="K40" s="65"/>
      <c r="L40" s="66"/>
      <c r="M40" s="66"/>
      <c r="N40" s="66"/>
      <c r="O40" s="65"/>
      <c r="P40" s="66"/>
      <c r="Q40" s="65"/>
    </row>
    <row r="41" spans="1:17" s="6" customFormat="1" ht="55.5" customHeight="1" thickBot="1" x14ac:dyDescent="0.4">
      <c r="B41" s="103"/>
      <c r="C41" s="103"/>
      <c r="D41" s="103"/>
      <c r="E41" s="76"/>
      <c r="F41" s="72" t="s">
        <v>142</v>
      </c>
      <c r="G41" s="73" t="s">
        <v>145</v>
      </c>
      <c r="H41" s="73" t="s">
        <v>44</v>
      </c>
      <c r="I41" s="64"/>
      <c r="J41" s="65"/>
      <c r="K41" s="65"/>
      <c r="L41" s="66"/>
      <c r="M41" s="66"/>
      <c r="N41" s="66"/>
      <c r="O41" s="65"/>
      <c r="P41" s="66"/>
      <c r="Q41" s="65"/>
    </row>
    <row r="42" spans="1:17" s="6" customFormat="1" ht="55.5" customHeight="1" thickBot="1" x14ac:dyDescent="0.4">
      <c r="B42" s="103"/>
      <c r="C42" s="103"/>
      <c r="D42" s="103"/>
      <c r="E42" s="76"/>
      <c r="F42" s="72" t="s">
        <v>142</v>
      </c>
      <c r="G42" s="73" t="s">
        <v>194</v>
      </c>
      <c r="H42" s="73" t="s">
        <v>44</v>
      </c>
      <c r="I42" s="64"/>
      <c r="J42" s="65"/>
      <c r="K42" s="65"/>
      <c r="L42" s="66"/>
      <c r="M42" s="66"/>
      <c r="N42" s="66"/>
      <c r="O42" s="65"/>
      <c r="P42" s="66"/>
      <c r="Q42" s="65"/>
    </row>
    <row r="43" spans="1:17" s="6" customFormat="1" ht="55.5" customHeight="1" thickBot="1" x14ac:dyDescent="0.4">
      <c r="B43" s="103"/>
      <c r="C43" s="103"/>
      <c r="D43" s="103"/>
      <c r="E43" s="76"/>
      <c r="F43" s="59" t="s">
        <v>142</v>
      </c>
      <c r="G43" s="60" t="s">
        <v>148</v>
      </c>
      <c r="H43" s="60" t="s">
        <v>63</v>
      </c>
      <c r="I43" s="64"/>
      <c r="J43" s="65"/>
      <c r="K43" s="65"/>
      <c r="L43" s="66"/>
      <c r="M43" s="66"/>
      <c r="N43" s="66"/>
      <c r="O43" s="65"/>
      <c r="P43" s="66"/>
      <c r="Q43" s="65"/>
    </row>
    <row r="44" spans="1:17" s="6" customFormat="1" ht="55.5" customHeight="1" thickBot="1" x14ac:dyDescent="0.4">
      <c r="B44" s="103"/>
      <c r="C44" s="103"/>
      <c r="D44" s="103"/>
      <c r="E44" s="63"/>
      <c r="F44" s="59" t="s">
        <v>142</v>
      </c>
      <c r="G44" s="60" t="s">
        <v>149</v>
      </c>
      <c r="H44" s="60" t="s">
        <v>63</v>
      </c>
      <c r="I44" s="64"/>
      <c r="J44" s="65"/>
      <c r="K44" s="65"/>
      <c r="L44" s="66"/>
      <c r="M44" s="66"/>
      <c r="N44" s="66"/>
      <c r="O44" s="65"/>
      <c r="P44" s="66"/>
      <c r="Q44" s="65"/>
    </row>
    <row r="45" spans="1:17" s="6" customFormat="1" ht="55.5" customHeight="1" thickBot="1" x14ac:dyDescent="0.4">
      <c r="B45" s="103"/>
      <c r="C45" s="103"/>
      <c r="D45" s="103"/>
      <c r="E45" s="63"/>
      <c r="F45" s="61" t="s">
        <v>143</v>
      </c>
      <c r="G45" s="58" t="s">
        <v>174</v>
      </c>
      <c r="H45" s="58" t="s">
        <v>44</v>
      </c>
      <c r="I45" s="64"/>
      <c r="J45" s="65"/>
      <c r="K45" s="65"/>
      <c r="L45" s="66"/>
      <c r="M45" s="66"/>
      <c r="N45" s="66"/>
      <c r="O45" s="65"/>
      <c r="P45" s="66"/>
      <c r="Q45" s="65"/>
    </row>
    <row r="46" spans="1:17" s="6" customFormat="1" ht="39" customHeight="1" thickBot="1" x14ac:dyDescent="0.4">
      <c r="B46" s="103"/>
      <c r="C46" s="103"/>
      <c r="D46" s="103"/>
      <c r="E46" s="63"/>
      <c r="F46" s="48"/>
      <c r="G46" s="49"/>
      <c r="H46" s="48"/>
      <c r="I46" s="48"/>
      <c r="J46" s="48"/>
      <c r="K46" s="48"/>
      <c r="L46" s="48"/>
      <c r="M46" s="48"/>
      <c r="N46" s="48"/>
      <c r="O46" s="48"/>
      <c r="P46" s="24"/>
      <c r="Q46" s="24"/>
    </row>
    <row r="47" spans="1:17" ht="35.5" customHeight="1" thickBot="1" x14ac:dyDescent="0.4">
      <c r="A47" s="6"/>
      <c r="B47" s="103"/>
      <c r="C47" s="103"/>
      <c r="D47" s="103"/>
    </row>
    <row r="48" spans="1:17" ht="35.5" customHeight="1" thickBot="1" x14ac:dyDescent="0.4">
      <c r="A48" s="6"/>
      <c r="B48" s="103"/>
      <c r="C48" s="103"/>
      <c r="D48" s="103"/>
    </row>
    <row r="49" spans="1:4" ht="35.5" customHeight="1" thickBot="1" x14ac:dyDescent="0.4">
      <c r="A49" s="6"/>
      <c r="B49" s="103"/>
      <c r="C49" s="103"/>
      <c r="D49" s="103"/>
    </row>
    <row r="50" spans="1:4" ht="35.5" customHeight="1" thickBot="1" x14ac:dyDescent="0.4">
      <c r="A50" s="6"/>
      <c r="B50" s="103"/>
      <c r="C50" s="103"/>
      <c r="D50" s="103"/>
    </row>
    <row r="51" spans="1:4" ht="35.5" customHeight="1" thickBot="1" x14ac:dyDescent="0.4">
      <c r="A51" s="6"/>
      <c r="B51" s="103"/>
      <c r="C51" s="103"/>
      <c r="D51" s="103"/>
    </row>
    <row r="52" spans="1:4" ht="35.5" customHeight="1" thickBot="1" x14ac:dyDescent="0.4">
      <c r="A52" s="6"/>
      <c r="B52" s="103"/>
      <c r="C52" s="103"/>
      <c r="D52" s="103"/>
    </row>
    <row r="53" spans="1:4" ht="35.5" customHeight="1" thickBot="1" x14ac:dyDescent="0.4">
      <c r="A53" s="6"/>
      <c r="B53" s="103"/>
      <c r="C53" s="103"/>
      <c r="D53" s="103"/>
    </row>
    <row r="54" spans="1:4" ht="35.5" customHeight="1" thickBot="1" x14ac:dyDescent="0.4">
      <c r="A54" s="6"/>
      <c r="B54" s="103"/>
      <c r="C54" s="103"/>
      <c r="D54" s="103"/>
    </row>
    <row r="55" spans="1:4" ht="35.5" customHeight="1" thickBot="1" x14ac:dyDescent="0.4">
      <c r="A55" s="6"/>
      <c r="B55" s="103"/>
      <c r="C55" s="103"/>
      <c r="D55" s="103"/>
    </row>
    <row r="56" spans="1:4" ht="35.5" customHeight="1" thickBot="1" x14ac:dyDescent="0.4">
      <c r="A56" s="6"/>
      <c r="B56" s="103"/>
      <c r="C56" s="103"/>
      <c r="D56" s="103"/>
    </row>
    <row r="57" spans="1:4" ht="35.5" customHeight="1" thickBot="1" x14ac:dyDescent="0.4">
      <c r="A57" s="6"/>
      <c r="B57" s="103"/>
      <c r="C57" s="103"/>
      <c r="D57" s="103"/>
    </row>
    <row r="58" spans="1:4" ht="35.5" customHeight="1" thickBot="1" x14ac:dyDescent="0.4">
      <c r="A58" s="6"/>
      <c r="B58" s="103"/>
      <c r="C58" s="103"/>
      <c r="D58" s="103"/>
    </row>
    <row r="59" spans="1:4" ht="35.5" customHeight="1" thickBot="1" x14ac:dyDescent="0.4">
      <c r="A59" s="6"/>
      <c r="B59" s="103"/>
      <c r="C59" s="103"/>
      <c r="D59" s="103"/>
    </row>
    <row r="60" spans="1:4" ht="35.5" customHeight="1" thickBot="1" x14ac:dyDescent="0.4">
      <c r="A60" s="6"/>
      <c r="B60" s="103"/>
      <c r="C60" s="103"/>
      <c r="D60" s="103"/>
    </row>
    <row r="61" spans="1:4" ht="35.5" customHeight="1" thickBot="1" x14ac:dyDescent="0.4">
      <c r="A61" s="6"/>
      <c r="B61" s="103"/>
      <c r="C61" s="103"/>
      <c r="D61" s="103"/>
    </row>
    <row r="62" spans="1:4" ht="35.5" customHeight="1" thickBot="1" x14ac:dyDescent="0.4">
      <c r="A62" s="6"/>
      <c r="B62" s="103"/>
      <c r="C62" s="103"/>
      <c r="D62" s="103"/>
    </row>
    <row r="63" spans="1:4" ht="35.5" customHeight="1" thickBot="1" x14ac:dyDescent="0.4">
      <c r="A63" s="6"/>
      <c r="B63" s="103"/>
      <c r="C63" s="103"/>
      <c r="D63" s="103"/>
    </row>
    <row r="64" spans="1:4" ht="35.5" customHeight="1" thickBot="1" x14ac:dyDescent="0.4">
      <c r="A64" s="6"/>
      <c r="B64" s="103"/>
      <c r="C64" s="103"/>
      <c r="D64" s="103"/>
    </row>
    <row r="65" spans="1:4" ht="35.5" customHeight="1" thickBot="1" x14ac:dyDescent="0.4">
      <c r="A65" s="6"/>
      <c r="B65" s="103"/>
      <c r="C65" s="103"/>
      <c r="D65" s="103"/>
    </row>
    <row r="66" spans="1:4" ht="35.5" customHeight="1" thickBot="1" x14ac:dyDescent="0.4">
      <c r="A66" s="6"/>
      <c r="B66" s="103"/>
      <c r="C66" s="103"/>
      <c r="D66" s="103"/>
    </row>
    <row r="67" spans="1:4" ht="35.5" customHeight="1" thickBot="1" x14ac:dyDescent="0.4">
      <c r="A67" s="6"/>
      <c r="B67" s="103"/>
      <c r="C67" s="103"/>
      <c r="D67" s="103"/>
    </row>
    <row r="68" spans="1:4" ht="35.5" customHeight="1" thickBot="1" x14ac:dyDescent="0.4">
      <c r="A68" s="6"/>
      <c r="B68" s="103"/>
      <c r="C68" s="103"/>
      <c r="D68" s="103"/>
    </row>
    <row r="69" spans="1:4" ht="35.5" customHeight="1" thickBot="1" x14ac:dyDescent="0.4">
      <c r="A69" s="6"/>
      <c r="B69" s="103"/>
      <c r="C69" s="103"/>
      <c r="D69" s="103"/>
    </row>
    <row r="70" spans="1:4" ht="35.5" customHeight="1" thickBot="1" x14ac:dyDescent="0.4">
      <c r="A70" s="6"/>
      <c r="B70" s="103"/>
      <c r="C70" s="103"/>
      <c r="D70" s="103"/>
    </row>
    <row r="71" spans="1:4" ht="35.5" customHeight="1" thickBot="1" x14ac:dyDescent="0.4">
      <c r="A71" s="6"/>
      <c r="B71" s="103"/>
      <c r="C71" s="103"/>
      <c r="D71" s="103"/>
    </row>
    <row r="72" spans="1:4" ht="35.5" customHeight="1" thickBot="1" x14ac:dyDescent="0.4">
      <c r="A72" s="6"/>
      <c r="B72" s="103"/>
      <c r="C72" s="103"/>
      <c r="D72" s="103"/>
    </row>
    <row r="73" spans="1:4" ht="35.5" customHeight="1" thickBot="1" x14ac:dyDescent="0.4">
      <c r="A73" s="6"/>
      <c r="B73" s="103"/>
      <c r="C73" s="103"/>
      <c r="D73" s="103"/>
    </row>
    <row r="74" spans="1:4" ht="35.5" customHeight="1" thickBot="1" x14ac:dyDescent="0.4">
      <c r="A74" s="6"/>
      <c r="B74" s="103"/>
      <c r="C74" s="103"/>
      <c r="D74" s="103"/>
    </row>
    <row r="75" spans="1:4" ht="35.5" customHeight="1" thickBot="1" x14ac:dyDescent="0.4">
      <c r="A75" s="6"/>
      <c r="B75" s="103"/>
      <c r="C75" s="103"/>
      <c r="D75" s="103"/>
    </row>
    <row r="76" spans="1:4" ht="35.5" customHeight="1" thickBot="1" x14ac:dyDescent="0.4">
      <c r="A76" s="6"/>
      <c r="B76" s="103"/>
      <c r="C76" s="103"/>
      <c r="D76" s="103"/>
    </row>
    <row r="77" spans="1:4" ht="35.5" customHeight="1" thickBot="1" x14ac:dyDescent="0.4">
      <c r="A77" s="6"/>
      <c r="B77" s="103"/>
      <c r="C77" s="103"/>
      <c r="D77" s="103"/>
    </row>
    <row r="78" spans="1:4" ht="35.5" customHeight="1" thickBot="1" x14ac:dyDescent="0.4">
      <c r="A78" s="6"/>
      <c r="B78" s="103"/>
      <c r="C78" s="103"/>
      <c r="D78" s="103"/>
    </row>
    <row r="79" spans="1:4" ht="35.5" customHeight="1" thickBot="1" x14ac:dyDescent="0.4">
      <c r="A79" s="6"/>
      <c r="B79" s="103"/>
      <c r="C79" s="103"/>
      <c r="D79" s="103"/>
    </row>
    <row r="80" spans="1:4" ht="35.5" customHeight="1" thickBot="1" x14ac:dyDescent="0.4">
      <c r="A80" s="6"/>
      <c r="B80" s="103"/>
      <c r="C80" s="103"/>
      <c r="D80" s="103"/>
    </row>
    <row r="81" spans="1:4" ht="35.5" customHeight="1" thickBot="1" x14ac:dyDescent="0.4">
      <c r="A81" s="6"/>
      <c r="B81" s="103"/>
      <c r="C81" s="103"/>
      <c r="D81" s="103"/>
    </row>
    <row r="82" spans="1:4" ht="35.5" customHeight="1" thickBot="1" x14ac:dyDescent="0.4">
      <c r="A82" s="6"/>
      <c r="B82" s="103"/>
      <c r="C82" s="103"/>
      <c r="D82" s="103"/>
    </row>
    <row r="83" spans="1:4" ht="35.5" customHeight="1" thickBot="1" x14ac:dyDescent="0.4">
      <c r="A83" s="6"/>
      <c r="B83" s="103"/>
      <c r="C83" s="103"/>
      <c r="D83" s="103"/>
    </row>
    <row r="84" spans="1:4" ht="35.5" customHeight="1" thickBot="1" x14ac:dyDescent="0.4">
      <c r="A84" s="6"/>
      <c r="B84" s="103"/>
      <c r="C84" s="103"/>
      <c r="D84" s="103"/>
    </row>
    <row r="85" spans="1:4" ht="35.5" customHeight="1" thickBot="1" x14ac:dyDescent="0.4">
      <c r="A85" s="6"/>
      <c r="B85" s="103"/>
      <c r="C85" s="103"/>
      <c r="D85" s="103"/>
    </row>
    <row r="86" spans="1:4" ht="35.5" customHeight="1" thickBot="1" x14ac:dyDescent="0.4">
      <c r="A86" s="6"/>
      <c r="B86" s="103"/>
      <c r="C86" s="103"/>
      <c r="D86" s="103"/>
    </row>
    <row r="87" spans="1:4" ht="35.5" customHeight="1" thickBot="1" x14ac:dyDescent="0.4">
      <c r="A87" s="6"/>
      <c r="B87" s="103"/>
      <c r="C87" s="103"/>
      <c r="D87" s="103"/>
    </row>
    <row r="88" spans="1:4" ht="35.5" customHeight="1" thickBot="1" x14ac:dyDescent="0.4">
      <c r="A88" s="6"/>
      <c r="B88" s="103"/>
      <c r="C88" s="103"/>
      <c r="D88" s="103"/>
    </row>
    <row r="89" spans="1:4" ht="35.5" customHeight="1" thickBot="1" x14ac:dyDescent="0.4">
      <c r="A89" s="6"/>
      <c r="B89" s="103"/>
      <c r="C89" s="103"/>
      <c r="D89" s="103"/>
    </row>
    <row r="90" spans="1:4" ht="35.5" customHeight="1" thickBot="1" x14ac:dyDescent="0.4">
      <c r="A90" s="6"/>
      <c r="B90" s="103"/>
      <c r="C90" s="103"/>
      <c r="D90" s="103"/>
    </row>
    <row r="91" spans="1:4" ht="35.5" customHeight="1" thickBot="1" x14ac:dyDescent="0.4">
      <c r="A91" s="6"/>
      <c r="B91" s="103"/>
      <c r="C91" s="103"/>
      <c r="D91" s="103"/>
    </row>
    <row r="92" spans="1:4" ht="35.5" customHeight="1" thickBot="1" x14ac:dyDescent="0.4">
      <c r="A92" s="6"/>
      <c r="B92" s="103"/>
      <c r="C92" s="103"/>
      <c r="D92" s="103"/>
    </row>
    <row r="93" spans="1:4" ht="35.5" customHeight="1" thickBot="1" x14ac:dyDescent="0.4">
      <c r="A93" s="6"/>
      <c r="B93" s="103"/>
      <c r="C93" s="103"/>
      <c r="D93" s="103"/>
    </row>
    <row r="94" spans="1:4" ht="35.5" customHeight="1" thickBot="1" x14ac:dyDescent="0.4">
      <c r="A94" s="6"/>
      <c r="B94" s="103"/>
      <c r="C94" s="103"/>
      <c r="D94" s="103"/>
    </row>
    <row r="95" spans="1:4" ht="35.5" customHeight="1" thickBot="1" x14ac:dyDescent="0.4">
      <c r="A95" s="6"/>
      <c r="B95" s="103"/>
      <c r="C95" s="103"/>
      <c r="D95" s="103"/>
    </row>
    <row r="96" spans="1:4" ht="35.5" customHeight="1" thickBot="1" x14ac:dyDescent="0.4">
      <c r="A96" s="6"/>
      <c r="B96" s="103"/>
      <c r="C96" s="103"/>
      <c r="D96" s="103"/>
    </row>
    <row r="97" spans="1:4" ht="35.5" customHeight="1" thickBot="1" x14ac:dyDescent="0.4">
      <c r="A97" s="6"/>
      <c r="B97" s="103"/>
      <c r="C97" s="103"/>
      <c r="D97" s="103"/>
    </row>
    <row r="98" spans="1:4" ht="35.5" customHeight="1" thickBot="1" x14ac:dyDescent="0.4">
      <c r="A98" s="6"/>
      <c r="B98" s="103"/>
      <c r="C98" s="103"/>
      <c r="D98" s="103"/>
    </row>
    <row r="99" spans="1:4" ht="35.5" customHeight="1" thickBot="1" x14ac:dyDescent="0.4">
      <c r="A99" s="6"/>
      <c r="B99" s="103"/>
      <c r="C99" s="103"/>
      <c r="D99" s="103"/>
    </row>
    <row r="100" spans="1:4" ht="35.5" customHeight="1" thickBot="1" x14ac:dyDescent="0.4">
      <c r="A100" s="6"/>
      <c r="B100" s="103"/>
      <c r="C100" s="103"/>
      <c r="D100" s="103"/>
    </row>
    <row r="101" spans="1:4" ht="35.5" customHeight="1" thickBot="1" x14ac:dyDescent="0.4">
      <c r="A101" s="6"/>
      <c r="B101" s="103"/>
      <c r="C101" s="103"/>
      <c r="D101" s="103"/>
    </row>
    <row r="102" spans="1:4" ht="35.5" customHeight="1" thickBot="1" x14ac:dyDescent="0.4">
      <c r="A102" s="6"/>
      <c r="B102" s="103"/>
      <c r="C102" s="103"/>
      <c r="D102" s="103"/>
    </row>
    <row r="103" spans="1:4" ht="35.5" customHeight="1" thickBot="1" x14ac:dyDescent="0.4">
      <c r="A103" s="6"/>
      <c r="B103" s="103"/>
      <c r="C103" s="103"/>
      <c r="D103" s="103"/>
    </row>
    <row r="104" spans="1:4" ht="35.5" customHeight="1" thickBot="1" x14ac:dyDescent="0.4">
      <c r="A104" s="6"/>
      <c r="B104" s="103"/>
      <c r="C104" s="103"/>
      <c r="D104" s="103"/>
    </row>
    <row r="105" spans="1:4" ht="35.5" customHeight="1" thickBot="1" x14ac:dyDescent="0.4">
      <c r="A105" s="6"/>
      <c r="B105" s="103"/>
      <c r="C105" s="103"/>
      <c r="D105" s="103"/>
    </row>
    <row r="106" spans="1:4" ht="35.5" customHeight="1" thickBot="1" x14ac:dyDescent="0.4">
      <c r="A106" s="6"/>
      <c r="B106" s="103"/>
      <c r="C106" s="103"/>
      <c r="D106" s="103"/>
    </row>
    <row r="107" spans="1:4" ht="35.5" customHeight="1" thickBot="1" x14ac:dyDescent="0.4">
      <c r="A107" s="6"/>
      <c r="B107" s="103"/>
      <c r="C107" s="103"/>
      <c r="D107" s="103"/>
    </row>
  </sheetData>
  <sheetProtection algorithmName="SHA-512" hashValue="m5omWNR78salJHKjicmd/JWMSMuDmBRxJ4cg3Y4hygvAnqv3AEWXufwdpBIP+9N6kRJEDoiKoiA6eRfLgH+nSA==" saltValue="R4a9I+eOMufL282dlXW8tQ==" spinCount="100000" sheet="1" objects="1" scenarios="1"/>
  <mergeCells count="3">
    <mergeCell ref="B5:D5"/>
    <mergeCell ref="B1:Q1"/>
    <mergeCell ref="B3:J3"/>
  </mergeCells>
  <phoneticPr fontId="10" type="noConversion"/>
  <conditionalFormatting sqref="I8:I19 I22:I33 I36:I45">
    <cfRule type="containsText" dxfId="7" priority="1" operator="containsText" text="N/A">
      <formula>NOT(ISERROR(SEARCH("N/A",I8)))</formula>
    </cfRule>
    <cfRule type="containsText" dxfId="6" priority="2" operator="containsText" text="NO">
      <formula>NOT(ISERROR(SEARCH("NO",I8)))</formula>
    </cfRule>
    <cfRule type="containsText" dxfId="5" priority="3" operator="containsText" text="PARTIAL">
      <formula>NOT(ISERROR(SEARCH("PARTIAL",I8)))</formula>
    </cfRule>
    <cfRule type="containsText" dxfId="4" priority="4" operator="containsText" text="YES">
      <formula>NOT(ISERROR(SEARCH("YES",I8)))</formula>
    </cfRule>
  </conditionalFormatting>
  <conditionalFormatting sqref="J8:N19 J22:N33 J36:N45">
    <cfRule type="expression" dxfId="3" priority="19">
      <formula>$I8="YES"</formula>
    </cfRule>
  </conditionalFormatting>
  <conditionalFormatting sqref="J8:P19 J22:P33 J36:P45">
    <cfRule type="expression" dxfId="2" priority="18">
      <formula>$I8="N/A"</formula>
    </cfRule>
  </conditionalFormatting>
  <pageMargins left="0.7" right="0.7" top="0.75" bottom="0.75" header="0.3" footer="0.3"/>
  <pageSetup paperSize="8" scale="56"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0DF601C-B40F-4C65-B8F2-D12F36E262BB}">
          <x14:formula1>
            <xm:f>SheetData!$A$21:$A$24</xm:f>
          </x14:formula1>
          <xm:sqref>I8:I19 I22:I33 I36:I45</xm:sqref>
        </x14:dataValidation>
        <x14:dataValidation type="list" allowBlank="1" showInputMessage="1" showErrorMessage="1" xr:uid="{D2E29A12-97EE-4DC4-9B2A-93884AC72DCF}">
          <x14:formula1>
            <xm:f>SheetData!$A$26:$A$27</xm:f>
          </x14:formula1>
          <xm:sqref>K8:K19 K22:K33 K36:K45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481780F97104E8E456BC646045705" ma:contentTypeVersion="14" ma:contentTypeDescription="Create a new document." ma:contentTypeScope="" ma:versionID="363e48446e54b2e6e99b69c792445031">
  <xsd:schema xmlns:xsd="http://www.w3.org/2001/XMLSchema" xmlns:xs="http://www.w3.org/2001/XMLSchema" xmlns:p="http://schemas.microsoft.com/office/2006/metadata/properties" xmlns:ns2="36d9ff94-b549-464c-ac71-11e807524b91" xmlns:ns3="77887a3e-a282-4984-89d4-a991f167f9ca" targetNamespace="http://schemas.microsoft.com/office/2006/metadata/properties" ma:root="true" ma:fieldsID="5ea36f3126717bfbeff8f73ec1f976a9" ns2:_="" ns3:_="">
    <xsd:import namespace="36d9ff94-b549-464c-ac71-11e807524b91"/>
    <xsd:import namespace="77887a3e-a282-4984-89d4-a991f167f9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9ff94-b549-464c-ac71-11e807524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b37cda-9114-4402-b61b-f009cee9d1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87a3e-a282-4984-89d4-a991f167f9c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a55b753-2978-42cb-8fb2-f463d6b52489}" ma:internalName="TaxCatchAll" ma:showField="CatchAllData" ma:web="77887a3e-a282-4984-89d4-a991f167f9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887a3e-a282-4984-89d4-a991f167f9ca" xsi:nil="true"/>
    <lcf76f155ced4ddcb4097134ff3c332f xmlns="36d9ff94-b549-464c-ac71-11e807524b9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4559F-FA64-4906-869C-A4596FACA0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9ff94-b549-464c-ac71-11e807524b91"/>
    <ds:schemaRef ds:uri="77887a3e-a282-4984-89d4-a991f167f9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06A87E-2A8F-4C9E-802B-D16B9A673005}">
  <ds:schemaRefs>
    <ds:schemaRef ds:uri="http://schemas.microsoft.com/office/2006/metadata/properties"/>
    <ds:schemaRef ds:uri="http://www.w3.org/XML/1998/namespace"/>
    <ds:schemaRef ds:uri="http://schemas.openxmlformats.org/package/2006/metadata/core-properties"/>
    <ds:schemaRef ds:uri="http://purl.org/dc/elements/1.1/"/>
    <ds:schemaRef ds:uri="77887a3e-a282-4984-89d4-a991f167f9ca"/>
    <ds:schemaRef ds:uri="http://schemas.microsoft.com/office/2006/documentManagement/types"/>
    <ds:schemaRef ds:uri="http://purl.org/dc/terms/"/>
    <ds:schemaRef ds:uri="36d9ff94-b549-464c-ac71-11e807524b9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8A59DB6-209A-4A6A-A3F7-514198427B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Workbook Guide</vt:lpstr>
      <vt:lpstr>1 Overview</vt:lpstr>
      <vt:lpstr>2a N loss risk</vt:lpstr>
      <vt:lpstr>2b P loss risk</vt:lpstr>
      <vt:lpstr>3 Risk summary</vt:lpstr>
      <vt:lpstr>4a LMG1</vt:lpstr>
      <vt:lpstr>4b LMG2</vt:lpstr>
      <vt:lpstr>4c LMG3</vt:lpstr>
      <vt:lpstr>4d Practices for P loss</vt:lpstr>
      <vt:lpstr>5 NMP Action Plan</vt:lpstr>
      <vt:lpstr>SheetData</vt:lpstr>
      <vt:lpstr>'1 Overview'!Print_Area</vt:lpstr>
      <vt:lpstr>'2a N loss risk'!Print_Area</vt:lpstr>
      <vt:lpstr>'2b P loss risk'!Print_Area</vt:lpstr>
      <vt:lpstr>'3 Risk summary'!Print_Area</vt:lpstr>
      <vt:lpstr>'4a LMG1'!Print_Area</vt:lpstr>
      <vt:lpstr>'4b LMG2'!Print_Area</vt:lpstr>
      <vt:lpstr>'4c LMG3'!Print_Area</vt:lpstr>
      <vt:lpstr>'4d Practices for P loss'!Print_Area</vt:lpstr>
      <vt:lpstr>'5 NMP Action Plan'!Print_Area</vt:lpstr>
      <vt:lpstr>'Workbook Guide'!Print_Area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Ailsa Robertson</dc:creator>
  <cp:keywords/>
  <dc:description/>
  <cp:lastModifiedBy>Sarah Dobson</cp:lastModifiedBy>
  <cp:revision/>
  <cp:lastPrinted>2025-07-25T05:06:28Z</cp:lastPrinted>
  <dcterms:created xsi:type="dcterms:W3CDTF">2025-06-22T22:28:19Z</dcterms:created>
  <dcterms:modified xsi:type="dcterms:W3CDTF">2025-12-16T01:17:54Z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0x010100869481780F97104E8E456BC646045705</vt:lpwstr>
  </property>
  <property fmtid="{D5CDD505-2E9C-101B-9397-08002B2CF9AE}" pid="3" name="MediaServiceImageTags">
    <vt:lpwstr/>
  </property>
</Properties>
</file>